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S:\APERSU\2020-2021\Commandes groupées\Chocolats\Noël\"/>
    </mc:Choice>
  </mc:AlternateContent>
  <xr:revisionPtr revIDLastSave="0" documentId="8_{02116E00-8024-4F7B-A815-F7D4DEFEA709}" xr6:coauthVersionLast="36" xr6:coauthVersionMax="36" xr10:uidLastSave="{00000000-0000-0000-0000-000000000000}"/>
  <bookViews>
    <workbookView xWindow="-110" yWindow="-110" windowWidth="23250" windowHeight="12570" xr2:uid="{00000000-000D-0000-FFFF-FFFF00000000}"/>
  </bookViews>
  <sheets>
    <sheet name="BON DE COMMANDE NOEL 2020" sheetId="5" r:id="rId1"/>
    <sheet name="BDC NOEL 2020 SUR-MESURE" sheetId="7" r:id="rId2"/>
  </sheets>
  <calcPr calcId="191029"/>
</workbook>
</file>

<file path=xl/calcChain.xml><?xml version="1.0" encoding="utf-8"?>
<calcChain xmlns="http://schemas.openxmlformats.org/spreadsheetml/2006/main">
  <c r="J70" i="7" l="1"/>
  <c r="I35" i="7" l="1"/>
  <c r="J35" i="7"/>
  <c r="I36" i="7"/>
  <c r="I37" i="7"/>
  <c r="I38" i="7"/>
  <c r="I39" i="7"/>
  <c r="J39" i="7"/>
  <c r="I40" i="7"/>
  <c r="J40" i="7"/>
  <c r="I41" i="7"/>
  <c r="I42" i="7"/>
  <c r="I43" i="7"/>
  <c r="I44" i="7"/>
  <c r="I45" i="7"/>
  <c r="I46" i="7"/>
  <c r="I47" i="7"/>
  <c r="J47" i="7"/>
  <c r="I48" i="7"/>
  <c r="I49" i="7"/>
  <c r="J49" i="7"/>
  <c r="I50" i="7"/>
  <c r="I51" i="7"/>
  <c r="J51" i="7"/>
  <c r="I52" i="7"/>
  <c r="F35" i="7"/>
  <c r="F36" i="7"/>
  <c r="J36" i="7" s="1"/>
  <c r="F37" i="7"/>
  <c r="J37" i="7" s="1"/>
  <c r="F38" i="7"/>
  <c r="J38" i="7" s="1"/>
  <c r="F39" i="7"/>
  <c r="F40" i="7"/>
  <c r="F41" i="7"/>
  <c r="J41" i="7" s="1"/>
  <c r="F42" i="7"/>
  <c r="J42" i="7" s="1"/>
  <c r="F43" i="7"/>
  <c r="J43" i="7" s="1"/>
  <c r="F44" i="7"/>
  <c r="J44" i="7" s="1"/>
  <c r="F45" i="7"/>
  <c r="J45" i="7" s="1"/>
  <c r="F46" i="7"/>
  <c r="J46" i="7" s="1"/>
  <c r="F47" i="7"/>
  <c r="F48" i="7"/>
  <c r="J48" i="7" s="1"/>
  <c r="F49" i="7"/>
  <c r="F50" i="7"/>
  <c r="J50" i="7" s="1"/>
  <c r="F51" i="7"/>
  <c r="F52" i="7"/>
  <c r="J52" i="7" s="1"/>
  <c r="I24" i="7"/>
  <c r="I25" i="7"/>
  <c r="I26" i="7"/>
  <c r="I27" i="7"/>
  <c r="I28" i="7"/>
  <c r="I29" i="7"/>
  <c r="I30" i="7"/>
  <c r="F24" i="7"/>
  <c r="J24" i="7" s="1"/>
  <c r="F25" i="7"/>
  <c r="J25" i="7" s="1"/>
  <c r="F26" i="7"/>
  <c r="J26" i="7" s="1"/>
  <c r="F27" i="7"/>
  <c r="J27" i="7" s="1"/>
  <c r="F28" i="7"/>
  <c r="J28" i="7" s="1"/>
  <c r="F29" i="7"/>
  <c r="J29" i="7" s="1"/>
  <c r="F30" i="7"/>
  <c r="J30" i="7" s="1"/>
  <c r="F23" i="7"/>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I109" i="5"/>
  <c r="J98" i="5"/>
  <c r="K98" i="5"/>
  <c r="J99" i="5"/>
  <c r="K99" i="5"/>
  <c r="J100" i="5"/>
  <c r="J101" i="5"/>
  <c r="J102" i="5"/>
  <c r="K102" i="5"/>
  <c r="J103" i="5"/>
  <c r="K103" i="5"/>
  <c r="J104" i="5"/>
  <c r="J97" i="5"/>
  <c r="J93" i="5"/>
  <c r="K93" i="5"/>
  <c r="J72" i="5"/>
  <c r="K72" i="5"/>
  <c r="J74" i="5"/>
  <c r="K74" i="5"/>
  <c r="G98" i="5"/>
  <c r="G99" i="5"/>
  <c r="G100" i="5"/>
  <c r="K100" i="5" s="1"/>
  <c r="G101" i="5"/>
  <c r="K101" i="5" s="1"/>
  <c r="G102" i="5"/>
  <c r="G103" i="5"/>
  <c r="G104" i="5"/>
  <c r="K104" i="5" s="1"/>
  <c r="G97" i="5"/>
  <c r="K97" i="5" s="1"/>
  <c r="F93" i="5"/>
  <c r="F92" i="5"/>
  <c r="G92" i="5" s="1"/>
  <c r="K92" i="5" s="1"/>
  <c r="F91" i="5"/>
  <c r="F86" i="5"/>
  <c r="F85" i="5"/>
  <c r="J85" i="5" s="1"/>
  <c r="F81" i="5"/>
  <c r="G81" i="5" s="1"/>
  <c r="K81" i="5" s="1"/>
  <c r="F78" i="5"/>
  <c r="J78" i="5" s="1"/>
  <c r="F75" i="5"/>
  <c r="J75" i="5" s="1"/>
  <c r="F74" i="5"/>
  <c r="G74" i="5" s="1"/>
  <c r="F72" i="5"/>
  <c r="G72" i="5" s="1"/>
  <c r="F64" i="5"/>
  <c r="G64" i="5" l="1"/>
  <c r="K64" i="5" s="1"/>
  <c r="J64" i="5"/>
  <c r="G91" i="5"/>
  <c r="K91" i="5" s="1"/>
  <c r="J91" i="5"/>
  <c r="G86" i="5"/>
  <c r="K86" i="5" s="1"/>
  <c r="J86" i="5"/>
  <c r="J81" i="5"/>
  <c r="J92" i="5"/>
  <c r="G78" i="5"/>
  <c r="K78" i="5" s="1"/>
  <c r="G75" i="5"/>
  <c r="K75" i="5" s="1"/>
  <c r="F70" i="5"/>
  <c r="J70" i="5" s="1"/>
  <c r="F61" i="5"/>
  <c r="J61" i="5" s="1"/>
  <c r="F60" i="5"/>
  <c r="J60" i="5" s="1"/>
  <c r="F40" i="5"/>
  <c r="F39" i="5"/>
  <c r="G40" i="5" l="1"/>
  <c r="K40" i="5" s="1"/>
  <c r="J40" i="5"/>
  <c r="G39" i="5"/>
  <c r="K39" i="5" s="1"/>
  <c r="J39" i="5"/>
  <c r="G70" i="5"/>
  <c r="K70" i="5" s="1"/>
  <c r="G61" i="5"/>
  <c r="K61" i="5" s="1"/>
  <c r="G60" i="5"/>
  <c r="K60" i="5" s="1"/>
  <c r="F28" i="5" l="1"/>
  <c r="F29" i="5"/>
  <c r="F24" i="5"/>
  <c r="J24" i="5" s="1"/>
  <c r="F25" i="5"/>
  <c r="J25" i="5" s="1"/>
  <c r="F26" i="5"/>
  <c r="J26" i="5" s="1"/>
  <c r="F27" i="5"/>
  <c r="J27" i="5" s="1"/>
  <c r="G29" i="5" l="1"/>
  <c r="K29" i="5" s="1"/>
  <c r="J29" i="5"/>
  <c r="G28" i="5"/>
  <c r="K28" i="5" s="1"/>
  <c r="J28" i="5"/>
  <c r="F38" i="5"/>
  <c r="F37" i="5"/>
  <c r="J37" i="5" s="1"/>
  <c r="F36" i="5"/>
  <c r="J36" i="5" s="1"/>
  <c r="F35" i="5"/>
  <c r="J35" i="5" s="1"/>
  <c r="F34" i="5"/>
  <c r="J34" i="5" s="1"/>
  <c r="F33" i="5"/>
  <c r="G33" i="5" l="1"/>
  <c r="K33" i="5" s="1"/>
  <c r="J33" i="5"/>
  <c r="G38" i="5"/>
  <c r="K38" i="5" s="1"/>
  <c r="J38" i="5"/>
  <c r="G37" i="5"/>
  <c r="K37" i="5" s="1"/>
  <c r="G34" i="5"/>
  <c r="K34" i="5" s="1"/>
  <c r="G35" i="5"/>
  <c r="K35" i="5" s="1"/>
  <c r="G36" i="5"/>
  <c r="K36" i="5" s="1"/>
  <c r="K112" i="5" l="1"/>
  <c r="M23" i="5"/>
  <c r="M109" i="5" s="1"/>
  <c r="I112" i="5" l="1"/>
  <c r="F34" i="7"/>
  <c r="J23" i="7" l="1"/>
  <c r="F57" i="7"/>
  <c r="J57" i="7" s="1"/>
  <c r="F56" i="7"/>
  <c r="F58" i="7"/>
  <c r="J58" i="7" s="1"/>
  <c r="I56" i="7"/>
  <c r="J34" i="7"/>
  <c r="I57" i="7" l="1"/>
  <c r="I58" i="7"/>
  <c r="J56" i="7"/>
  <c r="I34" i="7"/>
  <c r="I23" i="7"/>
  <c r="F80" i="5"/>
  <c r="J80" i="5" s="1"/>
  <c r="F77" i="5"/>
  <c r="J77" i="5" s="1"/>
  <c r="F73" i="5"/>
  <c r="J73" i="5" s="1"/>
  <c r="F71" i="5"/>
  <c r="J71" i="5" s="1"/>
  <c r="F76" i="5"/>
  <c r="J76" i="5" s="1"/>
  <c r="F79" i="5"/>
  <c r="J79" i="5" s="1"/>
  <c r="F82" i="5"/>
  <c r="J82" i="5" s="1"/>
  <c r="F83" i="5"/>
  <c r="J83" i="5" s="1"/>
  <c r="F87" i="5"/>
  <c r="J87" i="5" s="1"/>
  <c r="F84" i="5"/>
  <c r="J84" i="5" s="1"/>
  <c r="F23" i="5"/>
  <c r="F44" i="5"/>
  <c r="J44" i="5" s="1"/>
  <c r="F55" i="5"/>
  <c r="J55" i="5" s="1"/>
  <c r="F52" i="5"/>
  <c r="J52" i="5" s="1"/>
  <c r="F53" i="5"/>
  <c r="J53" i="5" s="1"/>
  <c r="F51" i="5"/>
  <c r="J51" i="5" s="1"/>
  <c r="F54" i="5"/>
  <c r="J54" i="5" s="1"/>
  <c r="F69" i="5"/>
  <c r="J69" i="5" s="1"/>
  <c r="F47" i="5"/>
  <c r="J47" i="5" s="1"/>
  <c r="F45" i="5"/>
  <c r="J45" i="5" s="1"/>
  <c r="F46" i="5"/>
  <c r="J46" i="5" s="1"/>
  <c r="F65" i="5"/>
  <c r="J65" i="5" s="1"/>
  <c r="F63" i="5"/>
  <c r="J63" i="5" s="1"/>
  <c r="J64" i="7" l="1"/>
  <c r="J68" i="7" s="1"/>
  <c r="J72" i="7" s="1"/>
  <c r="I64" i="7"/>
  <c r="I68" i="7" s="1"/>
  <c r="I72" i="7" s="1"/>
  <c r="G63" i="5"/>
  <c r="K63" i="5" s="1"/>
  <c r="G25" i="5"/>
  <c r="K25" i="5" s="1"/>
  <c r="G73" i="5"/>
  <c r="K73" i="5" s="1"/>
  <c r="G65" i="5"/>
  <c r="K65" i="5" s="1"/>
  <c r="G52" i="5"/>
  <c r="K52" i="5" s="1"/>
  <c r="G23" i="5"/>
  <c r="K23" i="5" s="1"/>
  <c r="J23" i="5"/>
  <c r="G24" i="5"/>
  <c r="K24" i="5" s="1"/>
  <c r="G87" i="5"/>
  <c r="K87" i="5" s="1"/>
  <c r="G82" i="5"/>
  <c r="K82" i="5" s="1"/>
  <c r="G46" i="5"/>
  <c r="K46" i="5" s="1"/>
  <c r="G69" i="5"/>
  <c r="K69" i="5" s="1"/>
  <c r="G27" i="5"/>
  <c r="K27" i="5" s="1"/>
  <c r="G76" i="5"/>
  <c r="K76" i="5" s="1"/>
  <c r="G77" i="5"/>
  <c r="K77" i="5" s="1"/>
  <c r="G45" i="5"/>
  <c r="K45" i="5" s="1"/>
  <c r="G44" i="5"/>
  <c r="K44" i="5" s="1"/>
  <c r="G26" i="5"/>
  <c r="K26" i="5" s="1"/>
  <c r="G85" i="5"/>
  <c r="K85" i="5" s="1"/>
  <c r="G79" i="5"/>
  <c r="K79" i="5" s="1"/>
  <c r="G71" i="5"/>
  <c r="K71" i="5" s="1"/>
  <c r="G80" i="5"/>
  <c r="K80" i="5" s="1"/>
  <c r="G83" i="5"/>
  <c r="K83" i="5" s="1"/>
  <c r="G53" i="5"/>
  <c r="K53" i="5" s="1"/>
  <c r="G54" i="5"/>
  <c r="K54" i="5" s="1"/>
  <c r="G51" i="5"/>
  <c r="K51" i="5" s="1"/>
  <c r="G47" i="5"/>
  <c r="K47" i="5" s="1"/>
  <c r="I74" i="7" l="1"/>
  <c r="F62" i="5"/>
  <c r="J62" i="5" s="1"/>
  <c r="F59" i="5"/>
  <c r="J59" i="5" s="1"/>
  <c r="J109" i="5" s="1"/>
  <c r="G59" i="5" l="1"/>
  <c r="K59" i="5" s="1"/>
  <c r="G62" i="5"/>
  <c r="K62" i="5" s="1"/>
  <c r="G55" i="5" l="1"/>
  <c r="K55" i="5" s="1"/>
  <c r="G84" i="5" l="1"/>
  <c r="K84" i="5" s="1"/>
  <c r="K109" i="5" s="1"/>
  <c r="K114" i="5" l="1"/>
  <c r="J114" i="5"/>
  <c r="J116" i="5" l="1"/>
</calcChain>
</file>

<file path=xl/sharedStrings.xml><?xml version="1.0" encoding="utf-8"?>
<sst xmlns="http://schemas.openxmlformats.org/spreadsheetml/2006/main" count="191" uniqueCount="130">
  <si>
    <t>Quantité</t>
  </si>
  <si>
    <t>TVA</t>
  </si>
  <si>
    <t xml:space="preserve">Prix de vente unitaire TTC
TARIF PRO </t>
  </si>
  <si>
    <t>Prix de vente 
unitaire HT
TARIF PRO</t>
  </si>
  <si>
    <t>Total TTC
TARIF PRO</t>
  </si>
  <si>
    <t>Total HT
TARIF PRO</t>
  </si>
  <si>
    <t>TOTAL MARCHANDISE</t>
  </si>
  <si>
    <t>FRAIS DE LIVRAISON</t>
  </si>
  <si>
    <t>TOTAL DE LA COMMANDE</t>
  </si>
  <si>
    <t>Téléphone :</t>
  </si>
  <si>
    <t>Portable :</t>
  </si>
  <si>
    <t>E-mail :</t>
  </si>
  <si>
    <t>Personne à contacter :</t>
  </si>
  <si>
    <t>Raison Sociale  :</t>
  </si>
  <si>
    <t>Mode de règlement :</t>
  </si>
  <si>
    <t>Prix de vente unitaire 
TTC TARIF MAGASIN</t>
  </si>
  <si>
    <t xml:space="preserve">Adresse de facturation :
</t>
  </si>
  <si>
    <t>Code Postal + Ville :</t>
  </si>
  <si>
    <t>QUANTITÉ</t>
  </si>
  <si>
    <t>TTC</t>
  </si>
  <si>
    <t>HT</t>
  </si>
  <si>
    <t>Les coordonnées de votre magasin RÉAUTÉ CHOCOLAT :</t>
  </si>
  <si>
    <r>
      <rPr>
        <b/>
        <sz val="8"/>
        <rFont val="Arial"/>
        <family val="2"/>
      </rPr>
      <t xml:space="preserve">PÈRE NOEL </t>
    </r>
    <r>
      <rPr>
        <b/>
        <sz val="5"/>
        <rFont val="Arial"/>
        <family val="2"/>
      </rPr>
      <t>160g net</t>
    </r>
    <r>
      <rPr>
        <sz val="11"/>
        <rFont val="Arial"/>
        <family val="2"/>
      </rPr>
      <t xml:space="preserve">
</t>
    </r>
    <r>
      <rPr>
        <sz val="6"/>
        <rFont val="Arial"/>
        <family val="2"/>
      </rPr>
      <t>L9 x l7 x H17 cm
Chocolat au lait 100% pur beurre de cacao</t>
    </r>
  </si>
  <si>
    <r>
      <rPr>
        <b/>
        <sz val="9"/>
        <color theme="1"/>
        <rFont val="Arial"/>
        <family val="2"/>
      </rPr>
      <t xml:space="preserve">BALLOTIN </t>
    </r>
    <r>
      <rPr>
        <b/>
        <sz val="6"/>
        <color theme="1"/>
        <rFont val="Arial"/>
        <family val="2"/>
      </rPr>
      <t>270g net</t>
    </r>
    <r>
      <rPr>
        <b/>
        <sz val="9"/>
        <color theme="1"/>
        <rFont val="Arial"/>
        <family val="2"/>
      </rPr>
      <t xml:space="preserve">
</t>
    </r>
    <r>
      <rPr>
        <sz val="6"/>
        <color theme="1"/>
        <rFont val="Arial"/>
        <family val="2"/>
      </rPr>
      <t xml:space="preserve">32 chocolats assortis*
</t>
    </r>
    <r>
      <rPr>
        <sz val="6"/>
        <rFont val="Arial"/>
        <family val="2"/>
      </rPr>
      <t>L11,5 x l6 x H5,5 cm
Mayottes lait, Carrés feuilletés noir, 
Carats blanc, Caramel au beurre salé lait,
Rocs aux Amandes noir, Rocs au popcorn lait,
Nougatine noir</t>
    </r>
    <r>
      <rPr>
        <sz val="7"/>
        <color theme="1"/>
        <rFont val="Arial"/>
        <family val="2"/>
      </rPr>
      <t xml:space="preserve">
</t>
    </r>
  </si>
  <si>
    <r>
      <rPr>
        <b/>
        <sz val="9"/>
        <color theme="1"/>
        <rFont val="Arial"/>
        <family val="2"/>
      </rPr>
      <t xml:space="preserve">BALLOTIN </t>
    </r>
    <r>
      <rPr>
        <b/>
        <sz val="6"/>
        <color theme="1"/>
        <rFont val="Arial"/>
        <family val="2"/>
      </rPr>
      <t>350g net</t>
    </r>
    <r>
      <rPr>
        <b/>
        <sz val="9"/>
        <color theme="1"/>
        <rFont val="Arial"/>
        <family val="2"/>
      </rPr>
      <t xml:space="preserve">
</t>
    </r>
    <r>
      <rPr>
        <sz val="6"/>
        <color theme="1"/>
        <rFont val="Arial"/>
        <family val="2"/>
      </rPr>
      <t xml:space="preserve">40 chocolats assortis*
</t>
    </r>
    <r>
      <rPr>
        <sz val="6"/>
        <rFont val="Arial"/>
        <family val="2"/>
      </rPr>
      <t>L13 x l7 x H6 cm
Mayottes lait, Carrés feuilletés noir, 
Carats blanc, Caramel au beurre salé lait,
Rocs aux Amandes noir, Rocs au popcorn lait,
Nougatine noir</t>
    </r>
    <r>
      <rPr>
        <sz val="7"/>
        <color theme="1"/>
        <rFont val="Arial"/>
        <family val="2"/>
      </rPr>
      <t xml:space="preserve">
</t>
    </r>
  </si>
  <si>
    <r>
      <rPr>
        <b/>
        <sz val="9"/>
        <color theme="1"/>
        <rFont val="Arial"/>
        <family val="2"/>
      </rPr>
      <t xml:space="preserve">BALLOTIN </t>
    </r>
    <r>
      <rPr>
        <b/>
        <sz val="6"/>
        <color theme="1"/>
        <rFont val="Arial"/>
        <family val="2"/>
      </rPr>
      <t>430g net</t>
    </r>
    <r>
      <rPr>
        <b/>
        <sz val="9"/>
        <color theme="1"/>
        <rFont val="Arial"/>
        <family val="2"/>
      </rPr>
      <t xml:space="preserve">
</t>
    </r>
    <r>
      <rPr>
        <sz val="6"/>
        <color theme="1"/>
        <rFont val="Arial"/>
        <family val="2"/>
      </rPr>
      <t xml:space="preserve">48 chocolats assortis*
</t>
    </r>
    <r>
      <rPr>
        <sz val="6"/>
        <rFont val="Arial"/>
        <family val="2"/>
      </rPr>
      <t>L14,5 x l7,5 x H6,5 cm
Mayottes lait, Carrés feuilletés noir, 
Carats blanc, Caramel au beurre salé lait,
Rocs aux Amandes noir, Rocs au popcorn lait,
Nougatine noir</t>
    </r>
    <r>
      <rPr>
        <sz val="7"/>
        <color theme="1"/>
        <rFont val="Arial"/>
        <family val="2"/>
      </rPr>
      <t xml:space="preserve">
</t>
    </r>
  </si>
  <si>
    <r>
      <rPr>
        <b/>
        <sz val="9"/>
        <color theme="1"/>
        <rFont val="Arial"/>
        <family val="2"/>
      </rPr>
      <t xml:space="preserve">BALLOTIN </t>
    </r>
    <r>
      <rPr>
        <b/>
        <sz val="6"/>
        <color theme="1"/>
        <rFont val="Arial"/>
        <family val="2"/>
      </rPr>
      <t>580g net</t>
    </r>
    <r>
      <rPr>
        <b/>
        <sz val="9"/>
        <color theme="1"/>
        <rFont val="Arial"/>
        <family val="2"/>
      </rPr>
      <t xml:space="preserve">
</t>
    </r>
    <r>
      <rPr>
        <sz val="6"/>
        <color theme="1"/>
        <rFont val="Arial"/>
        <family val="2"/>
      </rPr>
      <t xml:space="preserve">68 chocolats assortis*
</t>
    </r>
    <r>
      <rPr>
        <sz val="6"/>
        <rFont val="Arial"/>
        <family val="2"/>
      </rPr>
      <t>L14,5 x l8,5 x H7,5 cm
Mayottes lait, Carrés feuilletés noir, 
Carats blanc, Caramel au beurre salé lait,
Rocs aux Amandes noir, Rocs au popcorn lait,
Nougatine noir</t>
    </r>
    <r>
      <rPr>
        <sz val="7"/>
        <color theme="1"/>
        <rFont val="Arial"/>
        <family val="2"/>
      </rPr>
      <t xml:space="preserve">
</t>
    </r>
  </si>
  <si>
    <r>
      <rPr>
        <b/>
        <sz val="9"/>
        <color theme="1"/>
        <rFont val="Arial"/>
        <family val="2"/>
      </rPr>
      <t xml:space="preserve">BALLOTIN </t>
    </r>
    <r>
      <rPr>
        <b/>
        <sz val="6"/>
        <color theme="1"/>
        <rFont val="Arial"/>
        <family val="2"/>
      </rPr>
      <t>745g net</t>
    </r>
    <r>
      <rPr>
        <b/>
        <sz val="9"/>
        <color theme="1"/>
        <rFont val="Arial"/>
        <family val="2"/>
      </rPr>
      <t xml:space="preserve">
</t>
    </r>
    <r>
      <rPr>
        <sz val="6"/>
        <color theme="1"/>
        <rFont val="Arial"/>
        <family val="2"/>
      </rPr>
      <t xml:space="preserve">87 chocolats assortis*
</t>
    </r>
    <r>
      <rPr>
        <sz val="6"/>
        <rFont val="Arial"/>
        <family val="2"/>
      </rPr>
      <t>L18 x l10 x H8 cm
Mayottes lait, Carrés feuilletés noir, 
Carats blanc, Caramel au beurre salé lait,
Rocs aux Amandes noir, Rocs au popcorn lait,
Nougatine noir</t>
    </r>
    <r>
      <rPr>
        <sz val="7"/>
        <color theme="1"/>
        <rFont val="Arial"/>
        <family val="2"/>
      </rPr>
      <t xml:space="preserve">
</t>
    </r>
  </si>
  <si>
    <r>
      <rPr>
        <b/>
        <sz val="7"/>
        <color theme="1"/>
        <rFont val="Arial"/>
        <family val="2"/>
      </rPr>
      <t xml:space="preserve">MAYOTTES LAIT </t>
    </r>
    <r>
      <rPr>
        <b/>
        <sz val="4"/>
        <color theme="1"/>
        <rFont val="Arial"/>
        <family val="2"/>
      </rPr>
      <t>SACHET 100 g net</t>
    </r>
    <r>
      <rPr>
        <sz val="11"/>
        <color theme="1"/>
        <rFont val="Arial"/>
        <family val="2"/>
      </rPr>
      <t xml:space="preserve">
</t>
    </r>
    <r>
      <rPr>
        <sz val="6"/>
        <color theme="1"/>
        <rFont val="Arial"/>
        <family val="2"/>
      </rPr>
      <t>Praliné amandes et noisettes, feuilleté croustillant, enrobage chocolat au lait</t>
    </r>
    <r>
      <rPr>
        <sz val="7"/>
        <color theme="1"/>
        <rFont val="Arial"/>
        <family val="2"/>
      </rPr>
      <t xml:space="preserve">                             </t>
    </r>
  </si>
  <si>
    <r>
      <rPr>
        <b/>
        <sz val="7"/>
        <color theme="1"/>
        <rFont val="Arial"/>
        <family val="2"/>
      </rPr>
      <t>CARATS BLANC</t>
    </r>
    <r>
      <rPr>
        <b/>
        <sz val="8"/>
        <color theme="1"/>
        <rFont val="Arial"/>
        <family val="2"/>
      </rPr>
      <t xml:space="preserve"> </t>
    </r>
    <r>
      <rPr>
        <b/>
        <sz val="4"/>
        <color theme="1"/>
        <rFont val="Arial"/>
        <family val="2"/>
      </rPr>
      <t>SACHET 100 g net</t>
    </r>
    <r>
      <rPr>
        <sz val="11"/>
        <color theme="1"/>
        <rFont val="Arial"/>
        <family val="2"/>
      </rPr>
      <t xml:space="preserve">
</t>
    </r>
    <r>
      <rPr>
        <sz val="6"/>
        <color theme="1"/>
        <rFont val="Arial"/>
        <family val="2"/>
      </rPr>
      <t>Praliné amandes et noisettes, crème de caramel et feuilleté croustillant, enrobage chocolat blanc</t>
    </r>
    <r>
      <rPr>
        <sz val="7"/>
        <color theme="1"/>
        <rFont val="Arial"/>
        <family val="2"/>
      </rPr>
      <t xml:space="preserve">                              </t>
    </r>
  </si>
  <si>
    <t>Tarifs exclusifs PRO applicables
à partir de 300€ TTC de commande globale, prix remisés.</t>
  </si>
  <si>
    <r>
      <rPr>
        <b/>
        <sz val="11"/>
        <color theme="0"/>
        <rFont val="Arial"/>
        <family val="2"/>
      </rPr>
      <t>RÉAUTÉ CHOCOLAT</t>
    </r>
    <r>
      <rPr>
        <sz val="11"/>
        <color theme="0"/>
        <rFont val="Arial"/>
        <family val="2"/>
      </rPr>
      <t xml:space="preserve">… </t>
    </r>
    <r>
      <rPr>
        <sz val="8"/>
        <color theme="0"/>
        <rFont val="Arial"/>
        <family val="2"/>
      </rPr>
      <t xml:space="preserve">PARTENAIRE DE VOS PROJETS ! </t>
    </r>
  </si>
  <si>
    <t>POUR VOTRE SANTÉ, PRATIQUEZ UNE ACTIVITÉ PHYSIQUE RÉGULIERE - WWW.MANGERBOUGER.FR</t>
  </si>
  <si>
    <t>Bon pour accord le :
Signature :</t>
  </si>
  <si>
    <t>à partir de 2000€ TTC de commande, composez votre cadeau sur-mesure.</t>
  </si>
  <si>
    <t>Prix unitaire de 300 à 1000 coffrets</t>
  </si>
  <si>
    <t>Prix unitaire de 1001 à 5000 coffrets</t>
  </si>
  <si>
    <t>Prix unitaire + de 5000 coffrets</t>
  </si>
  <si>
    <t>FINALISEZ VOTRE COMMANDE</t>
  </si>
  <si>
    <t>PRIX UNITAIRE TOTAL 
DE VOTRE COMPOSITION 1 + 2 + 3</t>
  </si>
  <si>
    <r>
      <rPr>
        <b/>
        <sz val="8"/>
        <color theme="1"/>
        <rFont val="Arial"/>
        <family val="2"/>
      </rPr>
      <t xml:space="preserve">Complétez un bon de commade par composition. </t>
    </r>
    <r>
      <rPr>
        <sz val="8"/>
        <color theme="1"/>
        <rFont val="Arial"/>
        <family val="2"/>
      </rPr>
      <t xml:space="preserve">
</t>
    </r>
    <r>
      <rPr>
        <sz val="6"/>
        <color theme="1"/>
        <rFont val="Arial"/>
        <family val="2"/>
      </rPr>
      <t>Si vous souhaitez réaliser 2 compositions avec 2 assortiments différents, merci de compléter 2 bons de commande.</t>
    </r>
  </si>
  <si>
    <r>
      <rPr>
        <b/>
        <sz val="7"/>
        <rFont val="Arial"/>
        <family val="2"/>
      </rPr>
      <t>TRUFFES FANTAISIES FEUILLETINE</t>
    </r>
    <r>
      <rPr>
        <b/>
        <sz val="8"/>
        <rFont val="Arial"/>
        <family val="2"/>
      </rPr>
      <t xml:space="preserve"> </t>
    </r>
    <r>
      <rPr>
        <b/>
        <sz val="4"/>
        <rFont val="Arial"/>
        <family val="2"/>
      </rPr>
      <t>SACHET 100 g net</t>
    </r>
    <r>
      <rPr>
        <sz val="11"/>
        <rFont val="Arial"/>
        <family val="2"/>
      </rPr>
      <t xml:space="preserve">
</t>
    </r>
    <r>
      <rPr>
        <sz val="6"/>
        <rFont val="Arial"/>
        <family val="2"/>
      </rPr>
      <t>Truffe fantaisie chocolat noir enveloppée de feuilletine croustillante</t>
    </r>
    <r>
      <rPr>
        <sz val="7"/>
        <rFont val="Arial"/>
        <family val="2"/>
      </rPr>
      <t xml:space="preserve">                             </t>
    </r>
  </si>
  <si>
    <r>
      <rPr>
        <b/>
        <sz val="7"/>
        <rFont val="Arial"/>
        <family val="2"/>
      </rPr>
      <t>CARAMEL AU BEURRE SALÉ LAIT</t>
    </r>
    <r>
      <rPr>
        <b/>
        <sz val="8"/>
        <rFont val="Arial"/>
        <family val="2"/>
      </rPr>
      <t xml:space="preserve"> </t>
    </r>
    <r>
      <rPr>
        <b/>
        <sz val="4"/>
        <rFont val="Arial"/>
        <family val="2"/>
      </rPr>
      <t>SACHET 100 g net</t>
    </r>
    <r>
      <rPr>
        <sz val="11"/>
        <rFont val="Arial"/>
        <family val="2"/>
      </rPr>
      <t xml:space="preserve">
</t>
    </r>
    <r>
      <rPr>
        <sz val="6"/>
        <rFont val="Arial"/>
        <family val="2"/>
      </rPr>
      <t>Chocolat et caramel fondant au beurre salé de Guérande, enrobage chocolat au lait</t>
    </r>
    <r>
      <rPr>
        <sz val="7"/>
        <rFont val="Arial"/>
        <family val="2"/>
      </rPr>
      <t xml:space="preserve">                             </t>
    </r>
  </si>
  <si>
    <r>
      <rPr>
        <b/>
        <sz val="7"/>
        <rFont val="Arial"/>
        <family val="2"/>
      </rPr>
      <t>ROCS AUX POPCORN LAIT</t>
    </r>
    <r>
      <rPr>
        <b/>
        <sz val="8"/>
        <rFont val="Arial"/>
        <family val="2"/>
      </rPr>
      <t xml:space="preserve"> </t>
    </r>
    <r>
      <rPr>
        <b/>
        <sz val="4"/>
        <rFont val="Arial"/>
        <family val="2"/>
      </rPr>
      <t>SACHET 100 g net</t>
    </r>
    <r>
      <rPr>
        <sz val="11"/>
        <rFont val="Arial"/>
        <family val="2"/>
      </rPr>
      <t xml:space="preserve">
</t>
    </r>
    <r>
      <rPr>
        <sz val="6"/>
        <rFont val="Arial"/>
        <family val="2"/>
      </rPr>
      <t>Chocolat au lait, céréales croustillantes et popcorn, effet crunchy</t>
    </r>
    <r>
      <rPr>
        <sz val="7"/>
        <rFont val="Arial"/>
        <family val="2"/>
      </rPr>
      <t xml:space="preserve">                            </t>
    </r>
  </si>
  <si>
    <r>
      <rPr>
        <b/>
        <sz val="7"/>
        <rFont val="Arial"/>
        <family val="2"/>
      </rPr>
      <t>CARRÉS CRISPY LAIT</t>
    </r>
    <r>
      <rPr>
        <b/>
        <sz val="4"/>
        <rFont val="Arial"/>
        <family val="2"/>
      </rPr>
      <t>SACHET 100 g net</t>
    </r>
    <r>
      <rPr>
        <sz val="11"/>
        <rFont val="Arial"/>
        <family val="2"/>
      </rPr>
      <t xml:space="preserve">
</t>
    </r>
    <r>
      <rPr>
        <sz val="6"/>
        <rFont val="Arial"/>
        <family val="2"/>
      </rPr>
      <t>Fourrage chocolaté et céréales croustillantes, enrobage chocolat au lait</t>
    </r>
    <r>
      <rPr>
        <sz val="7"/>
        <rFont val="Arial"/>
        <family val="2"/>
      </rPr>
      <t xml:space="preserve">                               </t>
    </r>
  </si>
  <si>
    <r>
      <rPr>
        <b/>
        <sz val="7"/>
        <rFont val="Arial"/>
        <family val="2"/>
      </rPr>
      <t xml:space="preserve">MERINGUES ÉCLATS DE CARAMEL </t>
    </r>
    <r>
      <rPr>
        <b/>
        <sz val="4"/>
        <rFont val="Arial"/>
        <family val="2"/>
      </rPr>
      <t>SACHET 100 g net</t>
    </r>
    <r>
      <rPr>
        <sz val="11"/>
        <rFont val="Arial"/>
        <family val="2"/>
      </rPr>
      <t xml:space="preserve">
</t>
    </r>
    <r>
      <rPr>
        <sz val="6"/>
        <rFont val="Arial"/>
        <family val="2"/>
      </rPr>
      <t>Meringue traditionnelle (blanc d'œuf et sucre) et éclats de caramel au beurre salé AOP d'Isigny</t>
    </r>
  </si>
  <si>
    <t>ASSO150</t>
  </si>
  <si>
    <t>MAYO100LAI</t>
  </si>
  <si>
    <t>CARABSL100</t>
  </si>
  <si>
    <t>CARA100BL</t>
  </si>
  <si>
    <r>
      <rPr>
        <b/>
        <sz val="7"/>
        <rFont val="Arial"/>
        <family val="2"/>
      </rPr>
      <t>TRUFFES FANTAISIES CHOCOLAT NOIR</t>
    </r>
    <r>
      <rPr>
        <b/>
        <sz val="8"/>
        <rFont val="Arial"/>
        <family val="2"/>
      </rPr>
      <t xml:space="preserve"> </t>
    </r>
    <r>
      <rPr>
        <b/>
        <sz val="3"/>
        <rFont val="Arial"/>
        <family val="2"/>
      </rPr>
      <t>SACHET 100 g net</t>
    </r>
    <r>
      <rPr>
        <sz val="11"/>
        <rFont val="Arial"/>
        <family val="2"/>
      </rPr>
      <t xml:space="preserve">
</t>
    </r>
    <r>
      <rPr>
        <sz val="6"/>
        <rFont val="Arial"/>
        <family val="2"/>
      </rPr>
      <t>Truffe fantaisie fondante et chocolat noir, saupoudrage cacao</t>
    </r>
    <r>
      <rPr>
        <sz val="7"/>
        <rFont val="Arial"/>
        <family val="2"/>
      </rPr>
      <t xml:space="preserve">                              </t>
    </r>
  </si>
  <si>
    <r>
      <t xml:space="preserve">FRAIS DE LIVRAISON
</t>
    </r>
    <r>
      <rPr>
        <sz val="4"/>
        <color theme="1"/>
        <rFont val="Arial"/>
        <family val="2"/>
      </rPr>
      <t>(Frais de port offert à partir de 400€ de commande, avant remise. 
En-dessous de 400€ de commande, frais de port en fonction du poids du colis. Pour les moulages, nous recommandons une livraison en magasin car risque de casse si livraison via transporteur.)</t>
    </r>
  </si>
  <si>
    <t>TTC AVANT REMISE</t>
  </si>
  <si>
    <t>TOTAL TTC</t>
  </si>
  <si>
    <t>TOTAL HT</t>
  </si>
  <si>
    <t>FACTURATION</t>
  </si>
  <si>
    <t>LIVRAISON</t>
  </si>
  <si>
    <t>Date de livraison :</t>
  </si>
  <si>
    <t>Contact pour la livraison :</t>
  </si>
  <si>
    <t xml:space="preserve">Téléphone : </t>
  </si>
  <si>
    <r>
      <t>Adresse de livraison</t>
    </r>
    <r>
      <rPr>
        <sz val="5"/>
        <color theme="1"/>
        <rFont val="Arial"/>
        <family val="2"/>
      </rPr>
      <t xml:space="preserve"> (si différente de l'adresse de facturation)</t>
    </r>
    <r>
      <rPr>
        <sz val="7"/>
        <color theme="1"/>
        <rFont val="Arial"/>
        <family val="2"/>
      </rPr>
      <t xml:space="preserve"> :</t>
    </r>
  </si>
  <si>
    <t>BON DE COMMANDE Noël 2020</t>
  </si>
  <si>
    <r>
      <rPr>
        <b/>
        <sz val="9"/>
        <color theme="1"/>
        <rFont val="Arial"/>
        <family val="2"/>
      </rPr>
      <t xml:space="preserve">COFFRET SIGNATURE </t>
    </r>
    <r>
      <rPr>
        <b/>
        <sz val="6"/>
        <color theme="1"/>
        <rFont val="Arial"/>
        <family val="2"/>
      </rPr>
      <t>235g net</t>
    </r>
    <r>
      <rPr>
        <b/>
        <sz val="9"/>
        <color theme="1"/>
        <rFont val="Arial"/>
        <family val="2"/>
      </rPr>
      <t xml:space="preserve">
</t>
    </r>
    <r>
      <rPr>
        <sz val="6"/>
        <color theme="1"/>
        <rFont val="Arial"/>
        <family val="2"/>
      </rPr>
      <t>30 chocolats assortis sur 2 étages
L24 x l23,5 x H6 cm
Carrés feuilletés noir, Dômes praliné lait, Carats blanc, Cœurs coulants framboise, Pure origine Pérou noir, Caramel au beurre salé lait, Pétillant lait, Crunchy gianduja noir, Rocs au popcorn lait, Nougatine noir,
Rocs croustillants noir</t>
    </r>
    <r>
      <rPr>
        <sz val="7"/>
        <color theme="1"/>
        <rFont val="Arial"/>
        <family val="2"/>
      </rPr>
      <t xml:space="preserve">
</t>
    </r>
  </si>
  <si>
    <r>
      <rPr>
        <b/>
        <sz val="9"/>
        <rFont val="Arial"/>
        <family val="2"/>
      </rPr>
      <t xml:space="preserve">COFFRET CHIC
</t>
    </r>
    <r>
      <rPr>
        <b/>
        <sz val="6"/>
        <rFont val="Arial"/>
        <family val="2"/>
      </rPr>
      <t>9 SACHETS DE 100 g -</t>
    </r>
    <r>
      <rPr>
        <sz val="6"/>
        <rFont val="Arial"/>
        <family val="2"/>
      </rPr>
      <t xml:space="preserve"> 900 g net
L27 x l28 x H10 cm
Caramel au beurre salé lait, Rocs croustillants noir, Nougatine lait, Crunchy gianduja noir, Tuiles pomme caramel lait, Pécan blanc, Truffes fantaisies feuilletine, Crunchy framboise lait, Rocs au popcorn lait</t>
    </r>
    <r>
      <rPr>
        <sz val="7"/>
        <rFont val="Arial"/>
        <family val="2"/>
      </rPr>
      <t xml:space="preserve">
</t>
    </r>
  </si>
  <si>
    <t>PAGES 4 &amp; 5</t>
  </si>
  <si>
    <t>PAGES 6 &amp; 7</t>
  </si>
  <si>
    <t>305837 - 305840</t>
  </si>
  <si>
    <t>305838 -305841</t>
  </si>
  <si>
    <t>305839 -305842</t>
  </si>
  <si>
    <r>
      <rPr>
        <b/>
        <sz val="9"/>
        <color theme="1"/>
        <rFont val="Arial"/>
        <family val="2"/>
      </rPr>
      <t xml:space="preserve">COFFRET TRIANGLE
</t>
    </r>
    <r>
      <rPr>
        <b/>
        <sz val="6"/>
        <color theme="1"/>
        <rFont val="Arial"/>
        <family val="2"/>
      </rPr>
      <t>3 SACHETS -</t>
    </r>
    <r>
      <rPr>
        <sz val="6"/>
        <color theme="1"/>
        <rFont val="Arial"/>
        <family val="2"/>
      </rPr>
      <t xml:space="preserve"> 280 g net
L27 x l11 x H15,2 cm
Truffes fantaisies feuilletine, Mendiants noir, Mayottes lait</t>
    </r>
  </si>
  <si>
    <t>PAGE 8</t>
  </si>
  <si>
    <t>305845 - 305843 - 305847</t>
  </si>
  <si>
    <t>305846 - 305844 - 305848</t>
  </si>
  <si>
    <t>PAGE 9</t>
  </si>
  <si>
    <t>PAGES 10 &amp; 11</t>
  </si>
  <si>
    <r>
      <rPr>
        <b/>
        <sz val="8"/>
        <rFont val="Arial"/>
        <family val="2"/>
      </rPr>
      <t>COFFRET PRESTIGE NOEL MERVEILLEUX</t>
    </r>
    <r>
      <rPr>
        <b/>
        <sz val="9"/>
        <rFont val="Arial"/>
        <family val="2"/>
      </rPr>
      <t xml:space="preserve">
</t>
    </r>
    <r>
      <rPr>
        <b/>
        <sz val="6"/>
        <rFont val="Arial"/>
        <family val="2"/>
      </rPr>
      <t>12 SACHETS -</t>
    </r>
    <r>
      <rPr>
        <sz val="6"/>
        <rFont val="Arial"/>
        <family val="2"/>
      </rPr>
      <t xml:space="preserve"> 1,2 kg net
D28 x H11 cm
Caramel au beurre salé lait, Rocs croustillants noir, Nougatine lait, Crunchy gianduja noir, Tuiles pomme caramel lait, Pécan blanc, Truffes fantaisies feuilletine, Crunchy framboise lait, Rocs au popcorn lait, Mayottes lait, Carrés feuilletés noir, Truffes fantaisies chocolat noir
</t>
    </r>
    <r>
      <rPr>
        <sz val="7"/>
        <rFont val="Arial"/>
        <family val="2"/>
      </rPr>
      <t xml:space="preserve">
</t>
    </r>
  </si>
  <si>
    <t>BONGL</t>
  </si>
  <si>
    <r>
      <rPr>
        <b/>
        <sz val="7"/>
        <rFont val="Arial"/>
        <family val="2"/>
      </rPr>
      <t xml:space="preserve">ASSORTIMENT MINI SUJETS </t>
    </r>
    <r>
      <rPr>
        <b/>
        <sz val="5"/>
        <rFont val="Arial"/>
        <family val="2"/>
      </rPr>
      <t xml:space="preserve">150g net </t>
    </r>
    <r>
      <rPr>
        <sz val="11"/>
        <rFont val="Arial"/>
        <family val="2"/>
      </rPr>
      <t xml:space="preserve">
</t>
    </r>
    <r>
      <rPr>
        <sz val="6"/>
        <rFont val="Arial"/>
        <family val="2"/>
      </rPr>
      <t xml:space="preserve">L8 x l5 x H14 cm
Chocolat au lait, Chocolat noir, Chocolat blanc </t>
    </r>
  </si>
  <si>
    <r>
      <rPr>
        <b/>
        <sz val="8"/>
        <rFont val="Arial"/>
        <family val="2"/>
      </rPr>
      <t xml:space="preserve">SUCETTE PINGOUIN </t>
    </r>
    <r>
      <rPr>
        <b/>
        <sz val="5"/>
        <rFont val="Arial"/>
        <family val="2"/>
      </rPr>
      <t>35g net</t>
    </r>
    <r>
      <rPr>
        <sz val="11"/>
        <rFont val="Arial"/>
        <family val="2"/>
      </rPr>
      <t xml:space="preserve">
</t>
    </r>
    <r>
      <rPr>
        <sz val="6"/>
        <rFont val="Arial"/>
        <family val="2"/>
      </rPr>
      <t>D7 x H8,5 cm
Chocolat au lait 100% pur beurre de cacao</t>
    </r>
    <r>
      <rPr>
        <sz val="7"/>
        <rFont val="Arial"/>
        <family val="2"/>
      </rPr>
      <t xml:space="preserve">
</t>
    </r>
  </si>
  <si>
    <t>PAGES 12 &amp; 13</t>
  </si>
  <si>
    <r>
      <rPr>
        <b/>
        <sz val="8"/>
        <color theme="1"/>
        <rFont val="Arial"/>
        <family val="2"/>
      </rPr>
      <t xml:space="preserve">ASSORTIMENT CROUSTILLANT </t>
    </r>
    <r>
      <rPr>
        <b/>
        <sz val="5"/>
        <color theme="1"/>
        <rFont val="Arial"/>
        <family val="2"/>
      </rPr>
      <t>150 g net</t>
    </r>
    <r>
      <rPr>
        <sz val="11"/>
        <color theme="1"/>
        <rFont val="Arial"/>
        <family val="2"/>
      </rPr>
      <t xml:space="preserve">
</t>
    </r>
    <r>
      <rPr>
        <sz val="6"/>
        <color theme="1"/>
        <rFont val="Arial"/>
        <family val="2"/>
      </rPr>
      <t>Carrés feuilletés noir, Mayottes lait, Carats blanc</t>
    </r>
  </si>
  <si>
    <t>PAGE 14</t>
  </si>
  <si>
    <r>
      <rPr>
        <b/>
        <sz val="9"/>
        <color theme="1"/>
        <rFont val="Arial"/>
        <family val="2"/>
      </rPr>
      <t xml:space="preserve">COFFRET NOEL MERVEILLEUX
</t>
    </r>
    <r>
      <rPr>
        <b/>
        <sz val="6"/>
        <color theme="1"/>
        <rFont val="Arial"/>
        <family val="2"/>
      </rPr>
      <t>2 SACHETS -</t>
    </r>
    <r>
      <rPr>
        <sz val="6"/>
        <color theme="1"/>
        <rFont val="Arial"/>
        <family val="2"/>
      </rPr>
      <t xml:space="preserve"> 200 g net
L11 x l9,5 x H13 cm
Caramel au beurre salé lait, 
Tuiles framboise pécan noir</t>
    </r>
    <r>
      <rPr>
        <sz val="7"/>
        <color theme="1"/>
        <rFont val="Arial"/>
        <family val="2"/>
      </rPr>
      <t xml:space="preserve">
</t>
    </r>
  </si>
  <si>
    <r>
      <rPr>
        <b/>
        <sz val="9"/>
        <color theme="1"/>
        <rFont val="Arial"/>
        <family val="2"/>
      </rPr>
      <t xml:space="preserve">COFFRET NOEL MERVEILLEUX
</t>
    </r>
    <r>
      <rPr>
        <b/>
        <sz val="6"/>
        <color theme="1"/>
        <rFont val="Arial"/>
        <family val="2"/>
      </rPr>
      <t>4 SACHETS -</t>
    </r>
    <r>
      <rPr>
        <sz val="6"/>
        <color theme="1"/>
        <rFont val="Arial"/>
        <family val="2"/>
      </rPr>
      <t xml:space="preserve"> 400 g net
L17,5 x l10,5 x H13 cm
Caramel au beurre salé lait, 
Tuiles framboise pécan noir, Crunchy gianduja noir, 
Carrés feuilletés lait</t>
    </r>
  </si>
  <si>
    <r>
      <rPr>
        <b/>
        <sz val="9"/>
        <rFont val="Arial"/>
        <family val="2"/>
      </rPr>
      <t xml:space="preserve">COFFRET NOEL MERVEILLEUX
</t>
    </r>
    <r>
      <rPr>
        <b/>
        <sz val="6"/>
        <rFont val="Arial"/>
        <family val="2"/>
      </rPr>
      <t>6 SACHETS -</t>
    </r>
    <r>
      <rPr>
        <sz val="6"/>
        <rFont val="Arial"/>
        <family val="2"/>
      </rPr>
      <t xml:space="preserve"> 600 g net
L19,5 x l15 x H13 cm
Caramel au beurre salé lait, 
Tuiles framboise pécan noir, 
Crunchy gianduja noir, Carrés feuilletés lait, 
Rocs au popcorn lait, Pécan blanc</t>
    </r>
    <r>
      <rPr>
        <sz val="7"/>
        <rFont val="Arial"/>
        <family val="2"/>
      </rPr>
      <t xml:space="preserve">
</t>
    </r>
  </si>
  <si>
    <r>
      <rPr>
        <b/>
        <sz val="9"/>
        <rFont val="Arial"/>
        <family val="2"/>
      </rPr>
      <t xml:space="preserve">COFFRET NOEL MERVEILLEUX
</t>
    </r>
    <r>
      <rPr>
        <b/>
        <sz val="6"/>
        <rFont val="Arial"/>
        <family val="2"/>
      </rPr>
      <t>8 SACHETS -</t>
    </r>
    <r>
      <rPr>
        <sz val="6"/>
        <rFont val="Arial"/>
        <family val="2"/>
      </rPr>
      <t xml:space="preserve"> 800 g net
L22 x l17,5 x H13 cm
Caramel au beurre salé lait,
Tuiles framboise pécan noir, 
Crunchy gianduja noir, Carrés feuilletés lait, 
Rocs au popcorn lait, Pécan blanc, 
Mayottes lait, Pétillant noir</t>
    </r>
    <r>
      <rPr>
        <sz val="7"/>
        <rFont val="Arial"/>
        <family val="2"/>
      </rPr>
      <t xml:space="preserve">
</t>
    </r>
  </si>
  <si>
    <r>
      <rPr>
        <b/>
        <sz val="8"/>
        <color theme="1"/>
        <rFont val="Arial"/>
        <family val="2"/>
      </rPr>
      <t xml:space="preserve">EDEN 
</t>
    </r>
    <r>
      <rPr>
        <b/>
        <sz val="5"/>
        <color theme="1"/>
        <rFont val="Arial"/>
        <family val="2"/>
      </rPr>
      <t xml:space="preserve">3 SACHETS </t>
    </r>
    <r>
      <rPr>
        <sz val="5"/>
        <color theme="1"/>
        <rFont val="Arial"/>
        <family val="2"/>
      </rPr>
      <t>- 300  g net</t>
    </r>
    <r>
      <rPr>
        <b/>
        <sz val="5"/>
        <color theme="1"/>
        <rFont val="Arial"/>
        <family val="2"/>
      </rPr>
      <t xml:space="preserve">
</t>
    </r>
    <r>
      <rPr>
        <sz val="6"/>
        <rFont val="Arial"/>
        <family val="2"/>
      </rPr>
      <t>L15 x l14 x H17 cm</t>
    </r>
    <r>
      <rPr>
        <b/>
        <sz val="5"/>
        <color theme="1"/>
        <rFont val="Arial"/>
        <family val="2"/>
      </rPr>
      <t xml:space="preserve">
</t>
    </r>
    <r>
      <rPr>
        <sz val="6"/>
        <color theme="1"/>
        <rFont val="Arial"/>
        <family val="2"/>
      </rPr>
      <t>Gianduja lait, Rocs aux amandes lait, 
Tuiles framboise pécan noir</t>
    </r>
    <r>
      <rPr>
        <sz val="7"/>
        <color theme="1"/>
        <rFont val="Arial"/>
        <family val="2"/>
      </rPr>
      <t xml:space="preserve">
</t>
    </r>
  </si>
  <si>
    <r>
      <rPr>
        <b/>
        <sz val="8"/>
        <color theme="1"/>
        <rFont val="Arial"/>
        <family val="2"/>
      </rPr>
      <t xml:space="preserve">EDEN 
</t>
    </r>
    <r>
      <rPr>
        <b/>
        <sz val="5"/>
        <color theme="1"/>
        <rFont val="Arial"/>
        <family val="2"/>
      </rPr>
      <t xml:space="preserve">5 SACHETS </t>
    </r>
    <r>
      <rPr>
        <sz val="5"/>
        <color theme="1"/>
        <rFont val="Arial"/>
        <family val="2"/>
      </rPr>
      <t>- 500  g net</t>
    </r>
    <r>
      <rPr>
        <b/>
        <sz val="5"/>
        <color theme="1"/>
        <rFont val="Arial"/>
        <family val="2"/>
      </rPr>
      <t xml:space="preserve">
</t>
    </r>
    <r>
      <rPr>
        <sz val="6"/>
        <rFont val="Arial"/>
        <family val="2"/>
      </rPr>
      <t>L20 x l17 x H21 cm</t>
    </r>
    <r>
      <rPr>
        <b/>
        <sz val="5"/>
        <color theme="1"/>
        <rFont val="Arial"/>
        <family val="2"/>
      </rPr>
      <t xml:space="preserve">
</t>
    </r>
    <r>
      <rPr>
        <sz val="6"/>
        <color theme="1"/>
        <rFont val="Arial"/>
        <family val="2"/>
      </rPr>
      <t>Gianduja lait, Rocs aux amandes lait, 
Tuiles framboise pécan noir, Carrés feuilletés noir,
Carats blanc</t>
    </r>
    <r>
      <rPr>
        <sz val="7"/>
        <color theme="1"/>
        <rFont val="Arial"/>
        <family val="2"/>
      </rPr>
      <t xml:space="preserve">
</t>
    </r>
  </si>
  <si>
    <r>
      <rPr>
        <b/>
        <sz val="8"/>
        <rFont val="Arial"/>
        <family val="2"/>
      </rPr>
      <t xml:space="preserve">KONE </t>
    </r>
    <r>
      <rPr>
        <b/>
        <sz val="5"/>
        <rFont val="Arial"/>
        <family val="2"/>
      </rPr>
      <t>100 g net</t>
    </r>
    <r>
      <rPr>
        <sz val="11"/>
        <rFont val="Arial"/>
        <family val="2"/>
      </rPr>
      <t xml:space="preserve">
</t>
    </r>
    <r>
      <rPr>
        <sz val="6"/>
        <rFont val="Arial"/>
        <family val="2"/>
      </rPr>
      <t>L7 x l7 x H15 cm
Pétillant lait, Caramel au beurre salé lait, 
Rocs croustillants noir</t>
    </r>
    <r>
      <rPr>
        <sz val="7"/>
        <rFont val="Arial"/>
        <family val="2"/>
      </rPr>
      <t xml:space="preserve">
</t>
    </r>
  </si>
  <si>
    <r>
      <rPr>
        <b/>
        <sz val="8"/>
        <rFont val="Arial"/>
        <family val="2"/>
      </rPr>
      <t>MINI TULIPE 3 CHOCOLATS</t>
    </r>
    <r>
      <rPr>
        <b/>
        <sz val="9"/>
        <rFont val="Arial"/>
        <family val="2"/>
      </rPr>
      <t xml:space="preserve"> </t>
    </r>
    <r>
      <rPr>
        <b/>
        <sz val="5"/>
        <rFont val="Arial"/>
        <family val="2"/>
      </rPr>
      <t xml:space="preserve">
</t>
    </r>
    <r>
      <rPr>
        <sz val="6"/>
        <rFont val="Arial"/>
        <family val="2"/>
      </rPr>
      <t>L5,5 x l5 x H6 cm</t>
    </r>
    <r>
      <rPr>
        <b/>
        <sz val="5"/>
        <rFont val="Arial"/>
        <family val="2"/>
      </rPr>
      <t xml:space="preserve">
</t>
    </r>
    <r>
      <rPr>
        <sz val="6"/>
        <rFont val="Arial"/>
        <family val="2"/>
      </rPr>
      <t>Mayotte lait, Crunchy gianduja noir, Carats blanc</t>
    </r>
    <r>
      <rPr>
        <sz val="7"/>
        <rFont val="Arial"/>
        <family val="2"/>
      </rPr>
      <t xml:space="preserve">
</t>
    </r>
  </si>
  <si>
    <r>
      <rPr>
        <b/>
        <sz val="8"/>
        <color theme="1"/>
        <rFont val="Arial"/>
        <family val="2"/>
      </rPr>
      <t xml:space="preserve">EDEN 
</t>
    </r>
    <r>
      <rPr>
        <b/>
        <sz val="5"/>
        <color theme="1"/>
        <rFont val="Arial"/>
        <family val="2"/>
      </rPr>
      <t xml:space="preserve">7 SACHETS </t>
    </r>
    <r>
      <rPr>
        <sz val="5"/>
        <color theme="1"/>
        <rFont val="Arial"/>
        <family val="2"/>
      </rPr>
      <t>- 700  g net</t>
    </r>
    <r>
      <rPr>
        <b/>
        <sz val="5"/>
        <color theme="1"/>
        <rFont val="Arial"/>
        <family val="2"/>
      </rPr>
      <t xml:space="preserve">
</t>
    </r>
    <r>
      <rPr>
        <sz val="6"/>
        <rFont val="Arial"/>
        <family val="2"/>
      </rPr>
      <t>L26,5 x l19,8 x H25 cm</t>
    </r>
    <r>
      <rPr>
        <b/>
        <sz val="5"/>
        <color theme="1"/>
        <rFont val="Arial"/>
        <family val="2"/>
      </rPr>
      <t xml:space="preserve">
</t>
    </r>
    <r>
      <rPr>
        <sz val="6"/>
        <color theme="1"/>
        <rFont val="Arial"/>
        <family val="2"/>
      </rPr>
      <t>Gianduja lait, Rocs aux amandes lait, 
Tuiles framboise pécan noir, Carrés feuilletés noir, 
Carats blanc, Nougatine lait, Rocs croustillants noir</t>
    </r>
    <r>
      <rPr>
        <sz val="7"/>
        <color theme="1"/>
        <rFont val="Arial"/>
        <family val="2"/>
      </rPr>
      <t xml:space="preserve">
</t>
    </r>
  </si>
  <si>
    <r>
      <rPr>
        <b/>
        <sz val="8"/>
        <rFont val="Arial"/>
        <family val="2"/>
      </rPr>
      <t>MINI TULIPE 6 CHOCOLATS</t>
    </r>
    <r>
      <rPr>
        <b/>
        <sz val="9"/>
        <rFont val="Arial"/>
        <family val="2"/>
      </rPr>
      <t xml:space="preserve"> </t>
    </r>
    <r>
      <rPr>
        <b/>
        <sz val="5"/>
        <rFont val="Arial"/>
        <family val="2"/>
      </rPr>
      <t xml:space="preserve">
</t>
    </r>
    <r>
      <rPr>
        <sz val="6"/>
        <rFont val="Arial"/>
        <family val="2"/>
      </rPr>
      <t>L7,5 x l5 x H7 cm</t>
    </r>
    <r>
      <rPr>
        <b/>
        <sz val="5"/>
        <rFont val="Arial"/>
        <family val="2"/>
      </rPr>
      <t xml:space="preserve">
</t>
    </r>
    <r>
      <rPr>
        <sz val="6"/>
        <rFont val="Arial"/>
        <family val="2"/>
      </rPr>
      <t>Mayotte lait, Crunchy gianduja noir, Carats blanc</t>
    </r>
    <r>
      <rPr>
        <sz val="7"/>
        <rFont val="Arial"/>
        <family val="2"/>
      </rPr>
      <t xml:space="preserve">
</t>
    </r>
  </si>
  <si>
    <r>
      <rPr>
        <b/>
        <sz val="9"/>
        <color theme="1"/>
        <rFont val="Arial"/>
        <family val="2"/>
      </rPr>
      <t xml:space="preserve">COFFRET NOEL FÉERIQUE
</t>
    </r>
    <r>
      <rPr>
        <b/>
        <sz val="6"/>
        <color theme="1"/>
        <rFont val="Arial"/>
        <family val="2"/>
      </rPr>
      <t>2 SACHETS -</t>
    </r>
    <r>
      <rPr>
        <sz val="6"/>
        <color theme="1"/>
        <rFont val="Arial"/>
        <family val="2"/>
      </rPr>
      <t xml:space="preserve"> 200 g net
L11 x l9,5 x H13 cm
Caramel au beurre salé lait, 
Tuiles framboise pécan noir</t>
    </r>
    <r>
      <rPr>
        <sz val="7"/>
        <color theme="1"/>
        <rFont val="Arial"/>
        <family val="2"/>
      </rPr>
      <t xml:space="preserve">
</t>
    </r>
  </si>
  <si>
    <r>
      <rPr>
        <b/>
        <sz val="9"/>
        <color theme="1"/>
        <rFont val="Arial"/>
        <family val="2"/>
      </rPr>
      <t xml:space="preserve">COFFRET NOEL FÉERIQUE
</t>
    </r>
    <r>
      <rPr>
        <b/>
        <sz val="6"/>
        <color theme="1"/>
        <rFont val="Arial"/>
        <family val="2"/>
      </rPr>
      <t>4 SACHETS -</t>
    </r>
    <r>
      <rPr>
        <sz val="6"/>
        <color theme="1"/>
        <rFont val="Arial"/>
        <family val="2"/>
      </rPr>
      <t xml:space="preserve"> 400 g net
L17,5 x l10,5 x H13 cm
Caramel au beurre salé lait, 
Tuiles framboise pécan noir, Crunchy gianduja noir,
Carrés feuilletés lait</t>
    </r>
  </si>
  <si>
    <r>
      <rPr>
        <b/>
        <sz val="9"/>
        <rFont val="Arial"/>
        <family val="2"/>
      </rPr>
      <t xml:space="preserve">COFFRET NOEL FÉERIQUE
</t>
    </r>
    <r>
      <rPr>
        <b/>
        <sz val="6"/>
        <rFont val="Arial"/>
        <family val="2"/>
      </rPr>
      <t>6 SACHETS -</t>
    </r>
    <r>
      <rPr>
        <sz val="6"/>
        <rFont val="Arial"/>
        <family val="2"/>
      </rPr>
      <t xml:space="preserve"> 600 g net
L19,5 x l15 x H13 cm
Caramel au beurre salé lait, 
Tuiles framboise pécan noir, Crunchy gianduja noir, 
Carrés feuilletés lait, Rocs au popcorn lait, Pécan blanc</t>
    </r>
    <r>
      <rPr>
        <sz val="7"/>
        <rFont val="Arial"/>
        <family val="2"/>
      </rPr>
      <t xml:space="preserve">
</t>
    </r>
  </si>
  <si>
    <r>
      <rPr>
        <b/>
        <sz val="9"/>
        <rFont val="Arial"/>
        <family val="2"/>
      </rPr>
      <t xml:space="preserve">COFFRET ÉLÉGANCE
</t>
    </r>
    <r>
      <rPr>
        <b/>
        <sz val="6"/>
        <rFont val="Arial"/>
        <family val="2"/>
      </rPr>
      <t>4 SACHETS -</t>
    </r>
    <r>
      <rPr>
        <sz val="6"/>
        <rFont val="Arial"/>
        <family val="2"/>
      </rPr>
      <t xml:space="preserve"> 380 g net
L18,5 x l18,5 x H8,5 cm
Mini orangettes, Mendiants noir, Gianduja lait, 
Truffes fantaisies chocolat noir</t>
    </r>
    <r>
      <rPr>
        <sz val="7"/>
        <rFont val="Arial"/>
        <family val="2"/>
      </rPr>
      <t xml:space="preserve">
</t>
    </r>
  </si>
  <si>
    <r>
      <rPr>
        <b/>
        <sz val="9"/>
        <rFont val="Arial"/>
        <family val="2"/>
      </rPr>
      <t xml:space="preserve">COFFRET ÉLÉGANCE
</t>
    </r>
    <r>
      <rPr>
        <b/>
        <sz val="6"/>
        <rFont val="Arial"/>
        <family val="2"/>
      </rPr>
      <t>6 SACHETS -</t>
    </r>
    <r>
      <rPr>
        <sz val="6"/>
        <rFont val="Arial"/>
        <family val="2"/>
      </rPr>
      <t xml:space="preserve"> 580 g net
L25 x l18,5 x H8,5 cm
Mini orangettes, Mendiants noir, Gianduja lait, 
Truffes fantaisies chocolat noir, Rocs aux amandes lait, Caramel au beurre salé lait</t>
    </r>
    <r>
      <rPr>
        <sz val="7"/>
        <rFont val="Arial"/>
        <family val="2"/>
      </rPr>
      <t xml:space="preserve">
</t>
    </r>
  </si>
  <si>
    <r>
      <rPr>
        <b/>
        <sz val="8"/>
        <rFont val="Arial"/>
        <family val="2"/>
      </rPr>
      <t xml:space="preserve">BONHOMME DE NEIGE </t>
    </r>
    <r>
      <rPr>
        <b/>
        <sz val="5"/>
        <rFont val="Arial"/>
        <family val="2"/>
      </rPr>
      <t>50g net</t>
    </r>
    <r>
      <rPr>
        <sz val="11"/>
        <rFont val="Arial"/>
        <family val="2"/>
      </rPr>
      <t xml:space="preserve">
</t>
    </r>
    <r>
      <rPr>
        <sz val="6"/>
        <rFont val="Arial"/>
        <family val="2"/>
      </rPr>
      <t>L5,7 x l4,6 x H10,5 cm
Chocolat au lait 100% pur beurre de cacao</t>
    </r>
    <r>
      <rPr>
        <sz val="7"/>
        <rFont val="Arial"/>
        <family val="2"/>
      </rPr>
      <t xml:space="preserve">
</t>
    </r>
  </si>
  <si>
    <r>
      <rPr>
        <b/>
        <sz val="8"/>
        <rFont val="Arial"/>
        <family val="2"/>
      </rPr>
      <t xml:space="preserve">BONHOMME DE NEIGE </t>
    </r>
    <r>
      <rPr>
        <b/>
        <sz val="5"/>
        <rFont val="Arial"/>
        <family val="2"/>
      </rPr>
      <t>50g net</t>
    </r>
    <r>
      <rPr>
        <sz val="11"/>
        <rFont val="Arial"/>
        <family val="2"/>
      </rPr>
      <t xml:space="preserve">
</t>
    </r>
    <r>
      <rPr>
        <sz val="6"/>
        <rFont val="Arial"/>
        <family val="2"/>
      </rPr>
      <t>L5,7 x l4,6 x H10,5 cm
Chocolat NOIR 70% cacao, 100% pur beurre de cacao</t>
    </r>
    <r>
      <rPr>
        <sz val="7"/>
        <rFont val="Arial"/>
        <family val="2"/>
      </rPr>
      <t xml:space="preserve">
</t>
    </r>
  </si>
  <si>
    <r>
      <rPr>
        <b/>
        <sz val="8"/>
        <color theme="1"/>
        <rFont val="Arial"/>
        <family val="2"/>
      </rPr>
      <t xml:space="preserve">MUG NOEL MERVEILLEUX </t>
    </r>
    <r>
      <rPr>
        <b/>
        <sz val="5"/>
        <color theme="1"/>
        <rFont val="Arial"/>
        <family val="2"/>
      </rPr>
      <t>118 g net</t>
    </r>
    <r>
      <rPr>
        <sz val="11"/>
        <color theme="1"/>
        <rFont val="Arial"/>
        <family val="2"/>
      </rPr>
      <t xml:space="preserve">
</t>
    </r>
    <r>
      <rPr>
        <sz val="6"/>
        <rFont val="Arial"/>
        <family val="2"/>
      </rPr>
      <t>L12 x l8 x H22 cm</t>
    </r>
    <r>
      <rPr>
        <sz val="6"/>
        <color theme="1"/>
        <rFont val="Arial"/>
        <family val="2"/>
      </rPr>
      <t xml:space="preserve">
Sucette confettis en chocolat lau lait, 
Sachet de mini sujets de Noël en chocolat au lait</t>
    </r>
    <r>
      <rPr>
        <sz val="7"/>
        <color theme="1"/>
        <rFont val="Arial"/>
        <family val="2"/>
      </rPr>
      <t xml:space="preserve">
</t>
    </r>
  </si>
  <si>
    <r>
      <rPr>
        <b/>
        <sz val="7"/>
        <color theme="1"/>
        <rFont val="Arial"/>
        <family val="2"/>
      </rPr>
      <t>FEUTRINE CHEVAL NOEL MERVEILLEUX</t>
    </r>
    <r>
      <rPr>
        <b/>
        <sz val="5"/>
        <color theme="1"/>
        <rFont val="Arial"/>
        <family val="2"/>
      </rPr>
      <t xml:space="preserve"> 185 g net</t>
    </r>
    <r>
      <rPr>
        <sz val="11"/>
        <color theme="1"/>
        <rFont val="Arial"/>
        <family val="2"/>
      </rPr>
      <t xml:space="preserve">
</t>
    </r>
    <r>
      <rPr>
        <sz val="6"/>
        <rFont val="Arial"/>
        <family val="2"/>
      </rPr>
      <t>L19,5 x l7,5 x H24 cm</t>
    </r>
    <r>
      <rPr>
        <sz val="6"/>
        <color theme="1"/>
        <rFont val="Arial"/>
        <family val="2"/>
      </rPr>
      <t xml:space="preserve">
Sucette pingouin en chocolat au lait, 
Sachet de mini sujets de Noël en chocolat au lait, 
Moulage Bonhomme de neige en chocolat au lait, 
Poster à colorier inclus</t>
    </r>
    <r>
      <rPr>
        <sz val="7"/>
        <color theme="1"/>
        <rFont val="Arial"/>
        <family val="2"/>
      </rPr>
      <t xml:space="preserve">
</t>
    </r>
  </si>
  <si>
    <r>
      <rPr>
        <b/>
        <sz val="8"/>
        <color theme="1"/>
        <rFont val="Arial"/>
        <family val="2"/>
      </rPr>
      <t xml:space="preserve">ASSORTIMENT PATES DE FRUITS </t>
    </r>
    <r>
      <rPr>
        <b/>
        <sz val="5"/>
        <color theme="1"/>
        <rFont val="Arial"/>
        <family val="2"/>
      </rPr>
      <t>200 g net</t>
    </r>
    <r>
      <rPr>
        <sz val="11"/>
        <color theme="1"/>
        <rFont val="Arial"/>
        <family val="2"/>
      </rPr>
      <t xml:space="preserve">
</t>
    </r>
    <r>
      <rPr>
        <sz val="6"/>
        <color theme="1"/>
        <rFont val="Arial"/>
        <family val="2"/>
      </rPr>
      <t>Pâtes de fruits, parfums : abricot, fraise, framboise, orange, cassis (teneur en fruits de 50 à 52%)</t>
    </r>
  </si>
  <si>
    <r>
      <rPr>
        <b/>
        <sz val="7"/>
        <rFont val="Arial"/>
        <family val="2"/>
      </rPr>
      <t>ROCS CROUSTILLANTS NOIR</t>
    </r>
    <r>
      <rPr>
        <b/>
        <sz val="8"/>
        <rFont val="Arial"/>
        <family val="2"/>
      </rPr>
      <t xml:space="preserve"> </t>
    </r>
    <r>
      <rPr>
        <b/>
        <sz val="4"/>
        <rFont val="Arial"/>
        <family val="2"/>
      </rPr>
      <t>SACHET 100 g net</t>
    </r>
    <r>
      <rPr>
        <sz val="11"/>
        <rFont val="Arial"/>
        <family val="2"/>
      </rPr>
      <t xml:space="preserve">
</t>
    </r>
    <r>
      <rPr>
        <sz val="6"/>
        <rFont val="Arial"/>
        <family val="2"/>
      </rPr>
      <t>Chocolat noir et céréales croustillantes, effet crunchy</t>
    </r>
    <r>
      <rPr>
        <sz val="7"/>
        <rFont val="Arial"/>
        <family val="2"/>
      </rPr>
      <t xml:space="preserve">                             </t>
    </r>
  </si>
  <si>
    <r>
      <rPr>
        <b/>
        <sz val="7"/>
        <color theme="1"/>
        <rFont val="Arial"/>
        <family val="2"/>
      </rPr>
      <t>NOUGATINE LAIT</t>
    </r>
    <r>
      <rPr>
        <b/>
        <sz val="8"/>
        <color theme="1"/>
        <rFont val="Arial"/>
        <family val="2"/>
      </rPr>
      <t xml:space="preserve"> </t>
    </r>
    <r>
      <rPr>
        <b/>
        <sz val="4"/>
        <color theme="1"/>
        <rFont val="Arial"/>
        <family val="2"/>
      </rPr>
      <t>SACHET 100 g net</t>
    </r>
    <r>
      <rPr>
        <sz val="11"/>
        <color theme="1"/>
        <rFont val="Arial"/>
        <family val="2"/>
      </rPr>
      <t xml:space="preserve">
</t>
    </r>
    <r>
      <rPr>
        <sz val="6"/>
        <color theme="1"/>
        <rFont val="Arial"/>
        <family val="2"/>
      </rPr>
      <t>Gianduja (chocolat et noisettes) et brisures de nougatine, enrobage chocolat au lait</t>
    </r>
    <r>
      <rPr>
        <sz val="7"/>
        <color theme="1"/>
        <rFont val="Arial"/>
        <family val="2"/>
      </rPr>
      <t xml:space="preserve">                             </t>
    </r>
  </si>
  <si>
    <t>VALE100LAI</t>
  </si>
  <si>
    <r>
      <rPr>
        <b/>
        <sz val="7"/>
        <color theme="1"/>
        <rFont val="Arial"/>
        <family val="2"/>
      </rPr>
      <t>CRUNCHY GIANDUJA NOIR</t>
    </r>
    <r>
      <rPr>
        <b/>
        <sz val="8"/>
        <color theme="1"/>
        <rFont val="Arial"/>
        <family val="2"/>
      </rPr>
      <t xml:space="preserve"> </t>
    </r>
    <r>
      <rPr>
        <b/>
        <sz val="4"/>
        <color theme="1"/>
        <rFont val="Arial"/>
        <family val="2"/>
      </rPr>
      <t>SACHET 100 g net</t>
    </r>
    <r>
      <rPr>
        <sz val="11"/>
        <color theme="1"/>
        <rFont val="Arial"/>
        <family val="2"/>
      </rPr>
      <t xml:space="preserve">
</t>
    </r>
    <r>
      <rPr>
        <sz val="6"/>
        <color theme="1"/>
        <rFont val="Arial"/>
        <family val="2"/>
      </rPr>
      <t xml:space="preserve">Gianduja (chocolat et noisettes) et céréales croustillantes, enrobage chocolat noir   </t>
    </r>
    <r>
      <rPr>
        <sz val="7"/>
        <color theme="1"/>
        <rFont val="Arial"/>
        <family val="2"/>
      </rPr>
      <t xml:space="preserve">                          </t>
    </r>
  </si>
  <si>
    <r>
      <rPr>
        <b/>
        <sz val="7"/>
        <rFont val="Arial"/>
        <family val="2"/>
      </rPr>
      <t>TUILES POMME CARAMEL LAIT</t>
    </r>
    <r>
      <rPr>
        <b/>
        <sz val="8"/>
        <rFont val="Arial"/>
        <family val="2"/>
      </rPr>
      <t xml:space="preserve"> </t>
    </r>
    <r>
      <rPr>
        <b/>
        <sz val="4"/>
        <rFont val="Arial"/>
        <family val="2"/>
      </rPr>
      <t>SACHET 100 g net</t>
    </r>
    <r>
      <rPr>
        <sz val="11"/>
        <rFont val="Arial"/>
        <family val="2"/>
      </rPr>
      <t xml:space="preserve">
</t>
    </r>
    <r>
      <rPr>
        <sz val="6"/>
        <rFont val="Arial"/>
        <family val="2"/>
      </rPr>
      <t>Palet au chocolat au lait, éclats de caramel au beurre salé AOP et pépites de fruits (pommes)</t>
    </r>
    <r>
      <rPr>
        <sz val="7"/>
        <rFont val="Arial"/>
        <family val="2"/>
      </rPr>
      <t xml:space="preserve">                       </t>
    </r>
  </si>
  <si>
    <r>
      <rPr>
        <b/>
        <sz val="7"/>
        <color theme="1"/>
        <rFont val="Arial"/>
        <family val="2"/>
      </rPr>
      <t>CRUNCHY FRAMBOISE LAIT</t>
    </r>
    <r>
      <rPr>
        <b/>
        <sz val="8"/>
        <color theme="1"/>
        <rFont val="Arial"/>
        <family val="2"/>
      </rPr>
      <t xml:space="preserve"> </t>
    </r>
    <r>
      <rPr>
        <b/>
        <sz val="4"/>
        <color theme="1"/>
        <rFont val="Arial"/>
        <family val="2"/>
      </rPr>
      <t>SACHET 100 g net</t>
    </r>
    <r>
      <rPr>
        <sz val="11"/>
        <color theme="1"/>
        <rFont val="Arial"/>
        <family val="2"/>
      </rPr>
      <t xml:space="preserve">
</t>
    </r>
    <r>
      <rPr>
        <sz val="6"/>
        <color theme="1"/>
        <rFont val="Arial"/>
        <family val="2"/>
      </rPr>
      <t xml:space="preserve">Fourrage chocolat au lait, céréales croustillantes et pépites de framboise, enrobage chocolat au lait   </t>
    </r>
    <r>
      <rPr>
        <sz val="7"/>
        <color theme="1"/>
        <rFont val="Arial"/>
        <family val="2"/>
      </rPr>
      <t xml:space="preserve">                          </t>
    </r>
  </si>
  <si>
    <r>
      <rPr>
        <b/>
        <sz val="7"/>
        <color theme="1"/>
        <rFont val="Arial"/>
        <family val="2"/>
      </rPr>
      <t xml:space="preserve">CARRÉS FEUILLETÉS NOIR </t>
    </r>
    <r>
      <rPr>
        <b/>
        <sz val="4"/>
        <color theme="1"/>
        <rFont val="Arial"/>
        <family val="2"/>
      </rPr>
      <t>SACHET 100 g net</t>
    </r>
    <r>
      <rPr>
        <sz val="11"/>
        <color theme="1"/>
        <rFont val="Arial"/>
        <family val="2"/>
      </rPr>
      <t xml:space="preserve">
</t>
    </r>
    <r>
      <rPr>
        <sz val="6"/>
        <color theme="1"/>
        <rFont val="Arial"/>
        <family val="2"/>
      </rPr>
      <t>Praliné amandes et noisettes, feuilleté croustillant, enrobage chocolat au lait</t>
    </r>
    <r>
      <rPr>
        <sz val="7"/>
        <color theme="1"/>
        <rFont val="Arial"/>
        <family val="2"/>
      </rPr>
      <t xml:space="preserve">                             </t>
    </r>
  </si>
  <si>
    <t>CARR100NO</t>
  </si>
  <si>
    <r>
      <rPr>
        <b/>
        <sz val="7"/>
        <color theme="1"/>
        <rFont val="Arial"/>
        <family val="2"/>
      </rPr>
      <t>MENDIANTS NOIR</t>
    </r>
    <r>
      <rPr>
        <b/>
        <sz val="8"/>
        <color theme="1"/>
        <rFont val="Arial"/>
        <family val="2"/>
      </rPr>
      <t xml:space="preserve"> </t>
    </r>
    <r>
      <rPr>
        <b/>
        <sz val="4"/>
        <color theme="1"/>
        <rFont val="Arial"/>
        <family val="2"/>
      </rPr>
      <t>SACHET 80 g net</t>
    </r>
    <r>
      <rPr>
        <sz val="11"/>
        <color theme="1"/>
        <rFont val="Arial"/>
        <family val="2"/>
      </rPr>
      <t xml:space="preserve">
</t>
    </r>
    <r>
      <rPr>
        <sz val="6"/>
        <color theme="1"/>
        <rFont val="Arial"/>
        <family val="2"/>
      </rPr>
      <t>Palet au chocolat noir, Amande, Noisette, Pistache, Raisin</t>
    </r>
    <r>
      <rPr>
        <sz val="7"/>
        <color theme="1"/>
        <rFont val="Arial"/>
        <family val="2"/>
      </rPr>
      <t xml:space="preserve">                              </t>
    </r>
  </si>
  <si>
    <r>
      <rPr>
        <b/>
        <sz val="7"/>
        <rFont val="Arial"/>
        <family val="2"/>
      </rPr>
      <t xml:space="preserve">GALETTES PUR BEURRE </t>
    </r>
    <r>
      <rPr>
        <b/>
        <sz val="4"/>
        <rFont val="Arial"/>
        <family val="2"/>
      </rPr>
      <t>SACHET 100 g net</t>
    </r>
    <r>
      <rPr>
        <sz val="11"/>
        <rFont val="Arial"/>
        <family val="2"/>
      </rPr>
      <t xml:space="preserve">
</t>
    </r>
    <r>
      <rPr>
        <sz val="6"/>
        <rFont val="Arial"/>
        <family val="2"/>
      </rPr>
      <t>Biscuit sablé au beurre demi-sel de baratte.</t>
    </r>
    <r>
      <rPr>
        <sz val="7"/>
        <rFont val="Arial"/>
        <family val="2"/>
      </rPr>
      <t xml:space="preserve">                            </t>
    </r>
  </si>
  <si>
    <r>
      <rPr>
        <b/>
        <sz val="7"/>
        <rFont val="Arial"/>
        <family val="2"/>
      </rPr>
      <t xml:space="preserve">SPÉCULOOS </t>
    </r>
    <r>
      <rPr>
        <b/>
        <sz val="4"/>
        <rFont val="Arial"/>
        <family val="2"/>
      </rPr>
      <t>SACHET 100 g net</t>
    </r>
    <r>
      <rPr>
        <sz val="11"/>
        <rFont val="Arial"/>
        <family val="2"/>
      </rPr>
      <t xml:space="preserve">
</t>
    </r>
    <r>
      <rPr>
        <sz val="6"/>
        <rFont val="Arial"/>
        <family val="2"/>
      </rPr>
      <t>Recette traditionnelle à la canelle, beurre demi-sel de baratte</t>
    </r>
    <r>
      <rPr>
        <sz val="7"/>
        <rFont val="Arial"/>
        <family val="2"/>
      </rPr>
      <t xml:space="preserve">                         </t>
    </r>
  </si>
  <si>
    <r>
      <rPr>
        <b/>
        <sz val="9"/>
        <rFont val="Arial"/>
        <family val="2"/>
      </rPr>
      <t xml:space="preserve">PANIER PAUSE SAVEURS
</t>
    </r>
    <r>
      <rPr>
        <b/>
        <sz val="6"/>
        <rFont val="Arial"/>
        <family val="2"/>
      </rPr>
      <t>462 g net</t>
    </r>
    <r>
      <rPr>
        <sz val="6"/>
        <rFont val="Arial"/>
        <family val="2"/>
      </rPr>
      <t xml:space="preserve"> - L24 x l19 x H8,5 cm
Cuillère en chocolat noir, Carrés feuilletés noir, Gianduja lait, Galettes pur beurre, Terrine grattons de canard à l'échalote, Confiture fraise gourmande</t>
    </r>
    <r>
      <rPr>
        <sz val="7"/>
        <rFont val="Arial"/>
        <family val="2"/>
      </rPr>
      <t xml:space="preserve">
</t>
    </r>
  </si>
  <si>
    <r>
      <rPr>
        <b/>
        <sz val="9"/>
        <rFont val="Arial"/>
        <family val="2"/>
      </rPr>
      <t xml:space="preserve">COFFRET ESCALE GOURMANDE
</t>
    </r>
    <r>
      <rPr>
        <b/>
        <sz val="6"/>
        <rFont val="Arial"/>
        <family val="2"/>
      </rPr>
      <t>642 g net + 1l</t>
    </r>
    <r>
      <rPr>
        <sz val="6"/>
        <rFont val="Arial"/>
        <family val="2"/>
      </rPr>
      <t xml:space="preserve"> - L21 x L21 x H30 cm
Carats blanc, Carrés feuilletés noir, Gianduja lait, 
Galettes pur beurre, Biscuts salés emmental, 
Jus de pomme, Terrine grattons de canard à l'échalote, Confiture fraise gourmande</t>
    </r>
    <r>
      <rPr>
        <sz val="7"/>
        <rFont val="Arial"/>
        <family val="2"/>
      </rPr>
      <t xml:space="preserve">
</t>
    </r>
  </si>
  <si>
    <r>
      <rPr>
        <b/>
        <sz val="9"/>
        <rFont val="Arial"/>
        <family val="2"/>
      </rPr>
      <t xml:space="preserve">COFFRET HALE PRESTIGE
</t>
    </r>
    <r>
      <rPr>
        <b/>
        <sz val="6"/>
        <rFont val="Arial"/>
        <family val="2"/>
      </rPr>
      <t xml:space="preserve">1030 g net + 75 cl </t>
    </r>
    <r>
      <rPr>
        <sz val="6"/>
        <rFont val="Arial"/>
        <family val="2"/>
      </rPr>
      <t>- D26 x H36 cm</t>
    </r>
    <r>
      <rPr>
        <b/>
        <sz val="6"/>
        <rFont val="Arial"/>
        <family val="2"/>
      </rPr>
      <t xml:space="preserve">
</t>
    </r>
    <r>
      <rPr>
        <sz val="6"/>
        <rFont val="Arial"/>
        <family val="2"/>
      </rPr>
      <t xml:space="preserve">Vin pétillant "fines bulles" brut Saumur AOC 75cl, 
Carats blanc, Carrés feuilletés noir, Gianduja lait, Galettes pur beurre, Biscuits salés emmental, Confiture fraise gourmande, Tartinable tomates séchées, Terrine campagnarde au piment d'Espelette
</t>
    </r>
  </si>
  <si>
    <t>PAGE 15</t>
  </si>
  <si>
    <r>
      <rPr>
        <b/>
        <sz val="8"/>
        <rFont val="Arial"/>
        <family val="2"/>
      </rPr>
      <t>POCHETTE ROUGE</t>
    </r>
    <r>
      <rPr>
        <sz val="11"/>
        <rFont val="Arial"/>
        <family val="2"/>
      </rPr>
      <t xml:space="preserve">
</t>
    </r>
    <r>
      <rPr>
        <sz val="6"/>
        <rFont val="Arial"/>
        <family val="2"/>
      </rPr>
      <t>Peut contenir 1 sachet de 80g à 150g
L15 x l5 x H9,5 cm</t>
    </r>
    <r>
      <rPr>
        <sz val="7"/>
        <rFont val="Arial"/>
        <family val="2"/>
      </rPr>
      <t xml:space="preserve">
</t>
    </r>
  </si>
  <si>
    <r>
      <rPr>
        <b/>
        <sz val="8"/>
        <rFont val="Arial"/>
        <family val="2"/>
      </rPr>
      <t xml:space="preserve">SAC NOEL MERVEILLLEUX </t>
    </r>
    <r>
      <rPr>
        <b/>
        <sz val="5"/>
        <rFont val="Arial"/>
        <family val="2"/>
      </rPr>
      <t>PETIT</t>
    </r>
    <r>
      <rPr>
        <sz val="11"/>
        <rFont val="Arial"/>
        <family val="2"/>
      </rPr>
      <t xml:space="preserve">
</t>
    </r>
    <r>
      <rPr>
        <sz val="6"/>
        <rFont val="Arial"/>
        <family val="2"/>
      </rPr>
      <t>Peut contenir 1 à 2 sachets
L15 x l10 x H19 cm</t>
    </r>
    <r>
      <rPr>
        <sz val="7"/>
        <rFont val="Arial"/>
        <family val="2"/>
      </rPr>
      <t xml:space="preserve">
</t>
    </r>
  </si>
  <si>
    <r>
      <rPr>
        <b/>
        <sz val="8"/>
        <rFont val="Arial"/>
        <family val="2"/>
      </rPr>
      <t xml:space="preserve">SAC NOEL MERVEILLEUX </t>
    </r>
    <r>
      <rPr>
        <b/>
        <sz val="5"/>
        <rFont val="Arial"/>
        <family val="2"/>
      </rPr>
      <t>GRAND</t>
    </r>
    <r>
      <rPr>
        <sz val="11"/>
        <rFont val="Arial"/>
        <family val="2"/>
      </rPr>
      <t xml:space="preserve">
</t>
    </r>
    <r>
      <rPr>
        <sz val="6"/>
        <rFont val="Arial"/>
        <family val="2"/>
      </rPr>
      <t>Peut contenir 5 à 6 sachets
L30 x l10 x H19 cm</t>
    </r>
    <r>
      <rPr>
        <sz val="7"/>
        <rFont val="Arial"/>
        <family val="2"/>
      </rPr>
      <t xml:space="preserve">
</t>
    </r>
  </si>
  <si>
    <r>
      <rPr>
        <b/>
        <sz val="8"/>
        <rFont val="Arial"/>
        <family val="2"/>
      </rPr>
      <t xml:space="preserve">SAC EDEN NOEL ETINCELANT </t>
    </r>
    <r>
      <rPr>
        <b/>
        <sz val="5"/>
        <rFont val="Arial"/>
        <family val="2"/>
      </rPr>
      <t>PETIT</t>
    </r>
    <r>
      <rPr>
        <sz val="11"/>
        <rFont val="Arial"/>
        <family val="2"/>
      </rPr>
      <t xml:space="preserve">
</t>
    </r>
    <r>
      <rPr>
        <sz val="6"/>
        <rFont val="Arial"/>
        <family val="2"/>
      </rPr>
      <t>Peut contenir 3 sachets
L15 x l14 x H17 cm</t>
    </r>
    <r>
      <rPr>
        <sz val="7"/>
        <rFont val="Arial"/>
        <family val="2"/>
      </rPr>
      <t xml:space="preserve">
</t>
    </r>
  </si>
  <si>
    <r>
      <rPr>
        <b/>
        <sz val="8"/>
        <rFont val="Arial"/>
        <family val="2"/>
      </rPr>
      <t xml:space="preserve">SAC EDEN NOEL ETINCELANT </t>
    </r>
    <r>
      <rPr>
        <b/>
        <sz val="5"/>
        <rFont val="Arial"/>
        <family val="2"/>
      </rPr>
      <t>GRAND</t>
    </r>
    <r>
      <rPr>
        <sz val="11"/>
        <rFont val="Arial"/>
        <family val="2"/>
      </rPr>
      <t xml:space="preserve">
</t>
    </r>
    <r>
      <rPr>
        <sz val="6"/>
        <rFont val="Arial"/>
        <family val="2"/>
      </rPr>
      <t>Peut contenir 5 à 6 sachets
L20 x l17 x H21 cm</t>
    </r>
    <r>
      <rPr>
        <sz val="7"/>
        <rFont val="Arial"/>
        <family val="2"/>
      </rPr>
      <t xml:space="preserve">
</t>
    </r>
  </si>
  <si>
    <r>
      <rPr>
        <b/>
        <sz val="8"/>
        <rFont val="Arial"/>
        <family val="2"/>
      </rPr>
      <t>SAC HÉLIOS NOEL FÉERIQUE</t>
    </r>
    <r>
      <rPr>
        <sz val="11"/>
        <rFont val="Arial"/>
        <family val="2"/>
      </rPr>
      <t xml:space="preserve">
</t>
    </r>
    <r>
      <rPr>
        <sz val="6"/>
        <rFont val="Arial"/>
        <family val="2"/>
      </rPr>
      <t>Peut contenir 4 à 5 sachets
L23 x l10,5 x H24,5cm</t>
    </r>
    <r>
      <rPr>
        <sz val="7"/>
        <rFont val="Arial"/>
        <family val="2"/>
      </rPr>
      <t xml:space="preserve">
</t>
    </r>
  </si>
  <si>
    <r>
      <rPr>
        <b/>
        <sz val="8"/>
        <rFont val="Arial"/>
        <family val="2"/>
      </rPr>
      <t xml:space="preserve">MAILING BOX MARRON </t>
    </r>
    <r>
      <rPr>
        <b/>
        <sz val="5"/>
        <rFont val="Arial"/>
        <family val="2"/>
      </rPr>
      <t>PETITE</t>
    </r>
    <r>
      <rPr>
        <sz val="11"/>
        <rFont val="Arial"/>
        <family val="2"/>
      </rPr>
      <t xml:space="preserve">
</t>
    </r>
    <r>
      <rPr>
        <sz val="6"/>
        <rFont val="Arial"/>
        <family val="2"/>
      </rPr>
      <t>Peut contenir 6 à 9 sachets
L25 x l16,5 x H8 cm
Autres coloris disponibles. Nous consulter.</t>
    </r>
    <r>
      <rPr>
        <sz val="7"/>
        <rFont val="Arial"/>
        <family val="2"/>
      </rPr>
      <t xml:space="preserve">
</t>
    </r>
  </si>
  <si>
    <r>
      <rPr>
        <b/>
        <sz val="8"/>
        <rFont val="Arial"/>
        <family val="2"/>
      </rPr>
      <t xml:space="preserve">MAILING BOX MARRON </t>
    </r>
    <r>
      <rPr>
        <b/>
        <sz val="5"/>
        <rFont val="Arial"/>
        <family val="2"/>
      </rPr>
      <t>GRANDE</t>
    </r>
    <r>
      <rPr>
        <sz val="11"/>
        <rFont val="Arial"/>
        <family val="2"/>
      </rPr>
      <t xml:space="preserve">
</t>
    </r>
    <r>
      <rPr>
        <sz val="6"/>
        <rFont val="Arial"/>
        <family val="2"/>
      </rPr>
      <t>Peut contenir 10 à 16 sachets
L32,5 x l21 x H8 cm
Autres coloris disponibles. Nous consulter.</t>
    </r>
    <r>
      <rPr>
        <sz val="7"/>
        <rFont val="Arial"/>
        <family val="2"/>
      </rPr>
      <t xml:space="preserve">
</t>
    </r>
  </si>
  <si>
    <r>
      <t xml:space="preserve">ÉTAPE 1 : choisissez votre coffret </t>
    </r>
    <r>
      <rPr>
        <sz val="7"/>
        <color theme="0"/>
        <rFont val="Arial"/>
        <family val="2"/>
      </rPr>
      <t>(mettez un 1 dans la colonne "quantité" pour le coffret que vous avez choisi)</t>
    </r>
  </si>
  <si>
    <r>
      <t xml:space="preserve">ÉTAPE 2 : Choisissez votre assortiment de chocolats ou de biscuits </t>
    </r>
    <r>
      <rPr>
        <sz val="7"/>
        <color theme="0"/>
        <rFont val="Arial"/>
        <family val="2"/>
      </rPr>
      <t>(mettez la quantité souhaitée dans votre coffret)</t>
    </r>
  </si>
  <si>
    <r>
      <t xml:space="preserve">ÉTAPE 3 : Appliquez le forfait "SUR-MESURE" 
</t>
    </r>
    <r>
      <rPr>
        <sz val="7"/>
        <color theme="0"/>
        <rFont val="Arial"/>
        <family val="2"/>
      </rPr>
      <t>(prix unitaire variable en fonction du volume total de commande - Mettez un 1 sur la ligne correspondant à votre tranche.)</t>
    </r>
  </si>
  <si>
    <t>Les prix de référence indiqués correspondent aux prix de vente TTC conseillés en magasin. Offre valable jusqu'au 31 janvier 2021 dans les magasins participants et dans la limite des stocks disponibles. Date de disponibilité à confirmer auprès de votre magasin partenaire. Photos non contractuelles. Offre non cumulable avec le programme de fidélité et hors promotions. En cas de rupture de stock d'un produit, nous nous réservons le droit de le remplacer par un produit de valeur égale ou supérieure. *Quantités approximatives à +/- 5%.</t>
  </si>
  <si>
    <t>Tarifs exclusifs PRO applicables à partir de 300€ TTC de commande globale, prix remisés.  Les prix de référence indiqués correspondent aux prix de vente TTC conseillés en magasin. 
Offre valable jusqu'au 31 janvier 2021 dans les magasins participants et dans la limite des stocks disponibles. Date de disponibilité à confirmer auprès de votre magasin partenaire. Photos non contractuelles. Offre non cumulable avec le programme de fidélité et hors promotions. En cas de rupture de stock d'un produit, nous nous réservons le droit de le remplacer par un produit de valeur égale ou supérieure. *Quantités approximatives à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</si>
</sst>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3" x14ac:knownFonts="1">
    <font>
      <sz val="11"/>
      <color theme="1"/>
      <name val="Arial"/>
      <family val="2"/>
    </font>
    <font>
      <sz val="7"/>
      <color theme="1"/>
      <name val="Arial"/>
      <family val="2"/>
    </font>
    <font>
      <sz val="9"/>
      <color theme="1"/>
      <name val="Arial"/>
      <family val="2"/>
    </font>
    <font>
      <sz val="6"/>
      <color theme="1"/>
      <name val="Arial"/>
      <family val="2"/>
    </font>
    <font>
      <sz val="8"/>
      <color theme="1"/>
      <name val="Arial"/>
      <family val="2"/>
    </font>
    <font>
      <b/>
      <sz val="9"/>
      <color theme="1"/>
      <name val="Arial"/>
      <family val="2"/>
    </font>
    <font>
      <b/>
      <sz val="6"/>
      <color theme="1"/>
      <name val="Arial"/>
      <family val="2"/>
    </font>
    <font>
      <strike/>
      <sz val="8"/>
      <color theme="1"/>
      <name val="Arial"/>
      <family val="2"/>
    </font>
    <font>
      <sz val="11"/>
      <name val="Arial"/>
      <family val="2"/>
    </font>
    <font>
      <sz val="7"/>
      <name val="Arial"/>
      <family val="2"/>
    </font>
    <font>
      <b/>
      <sz val="8"/>
      <color theme="1"/>
      <name val="Arial"/>
      <family val="2"/>
    </font>
    <font>
      <sz val="5"/>
      <color theme="1"/>
      <name val="Arial"/>
      <family val="2"/>
    </font>
    <font>
      <b/>
      <sz val="8"/>
      <color theme="0"/>
      <name val="Arial"/>
      <family val="2"/>
    </font>
    <font>
      <b/>
      <sz val="5"/>
      <color theme="1"/>
      <name val="Arial"/>
      <family val="2"/>
    </font>
    <font>
      <b/>
      <sz val="8"/>
      <name val="Arial"/>
      <family val="2"/>
    </font>
    <font>
      <sz val="6"/>
      <name val="Arial"/>
      <family val="2"/>
    </font>
    <font>
      <b/>
      <sz val="5"/>
      <name val="Arial"/>
      <family val="2"/>
    </font>
    <font>
      <sz val="11"/>
      <color rgb="FFFF0000"/>
      <name val="Arial"/>
      <family val="2"/>
    </font>
    <font>
      <sz val="9"/>
      <color rgb="FFFF0000"/>
      <name val="Arial"/>
      <family val="2"/>
    </font>
    <font>
      <strike/>
      <sz val="7"/>
      <name val="Arial"/>
      <family val="2"/>
    </font>
    <font>
      <sz val="9"/>
      <name val="Arial"/>
      <family val="2"/>
    </font>
    <font>
      <b/>
      <sz val="11"/>
      <color theme="1"/>
      <name val="Arial"/>
      <family val="2"/>
    </font>
    <font>
      <b/>
      <strike/>
      <sz val="9"/>
      <color theme="1"/>
      <name val="Arial"/>
      <family val="2"/>
    </font>
    <font>
      <b/>
      <sz val="10"/>
      <color theme="1"/>
      <name val="Arial"/>
      <family val="2"/>
    </font>
    <font>
      <b/>
      <sz val="9"/>
      <color theme="0"/>
      <name val="Arial"/>
      <family val="2"/>
    </font>
    <font>
      <b/>
      <sz val="4"/>
      <color theme="1"/>
      <name val="Arial"/>
      <family val="2"/>
    </font>
    <font>
      <sz val="6"/>
      <color rgb="FF2C140E"/>
      <name val="Arial"/>
      <family val="2"/>
    </font>
    <font>
      <b/>
      <sz val="7"/>
      <color theme="1"/>
      <name val="Arial"/>
      <family val="2"/>
    </font>
    <font>
      <sz val="4"/>
      <color theme="1"/>
      <name val="Arial"/>
      <family val="2"/>
    </font>
    <font>
      <sz val="8"/>
      <color theme="0"/>
      <name val="Arial"/>
      <family val="2"/>
    </font>
    <font>
      <b/>
      <sz val="7"/>
      <color rgb="FF000000"/>
      <name val="Arial"/>
      <family val="2"/>
    </font>
    <font>
      <sz val="5"/>
      <color theme="0" tint="-0.34998626667073579"/>
      <name val="Arial"/>
      <family val="2"/>
    </font>
    <font>
      <b/>
      <sz val="11"/>
      <color theme="0"/>
      <name val="Arial"/>
      <family val="2"/>
    </font>
    <font>
      <sz val="11"/>
      <color theme="0"/>
      <name val="Arial"/>
      <family val="2"/>
    </font>
    <font>
      <b/>
      <sz val="6"/>
      <color theme="0"/>
      <name val="Arial"/>
      <family val="2"/>
    </font>
    <font>
      <b/>
      <sz val="6"/>
      <name val="Arial"/>
      <family val="2"/>
    </font>
    <font>
      <b/>
      <sz val="7"/>
      <color theme="0"/>
      <name val="Arial"/>
      <family val="2"/>
    </font>
    <font>
      <b/>
      <sz val="9"/>
      <name val="Arial"/>
      <family val="2"/>
    </font>
    <font>
      <b/>
      <sz val="7"/>
      <name val="Arial"/>
      <family val="2"/>
    </font>
    <font>
      <b/>
      <sz val="4"/>
      <name val="Arial"/>
      <family val="2"/>
    </font>
    <font>
      <b/>
      <sz val="3"/>
      <name val="Arial"/>
      <family val="2"/>
    </font>
    <font>
      <b/>
      <sz val="16"/>
      <color rgb="FFC00000"/>
      <name val="Arial"/>
      <family val="2"/>
    </font>
    <font>
      <sz val="7"/>
      <color theme="0"/>
      <name val="Arial"/>
      <family val="2"/>
    </font>
  </fonts>
  <fills count="11">
    <fill>
      <patternFill patternType="none"/>
    </fill>
    <fill>
      <patternFill patternType="gray125"/>
    </fill>
    <fill>
      <patternFill patternType="solid">
        <fgColor theme="0"/>
        <bgColor indexed="64"/>
      </patternFill>
    </fill>
    <fill>
      <patternFill patternType="solid">
        <fgColor rgb="FF462300"/>
        <bgColor indexed="64"/>
      </patternFill>
    </fill>
    <fill>
      <patternFill patternType="solid">
        <fgColor rgb="FFE9DBD3"/>
        <bgColor indexed="64"/>
      </patternFill>
    </fill>
    <fill>
      <patternFill patternType="solid">
        <fgColor rgb="FFBE947C"/>
        <bgColor indexed="64"/>
      </patternFill>
    </fill>
    <fill>
      <patternFill patternType="solid">
        <fgColor rgb="FF003300"/>
        <bgColor indexed="64"/>
      </patternFill>
    </fill>
    <fill>
      <patternFill patternType="solid">
        <fgColor rgb="FF81D5AB"/>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0" fillId="0" borderId="0" xfId="0" applyFont="1" applyAlignment="1" applyProtection="1">
      <alignment horizontal="center" vertical="center" wrapText="1"/>
    </xf>
    <xf numFmtId="0" fontId="0" fillId="0" borderId="0" xfId="0" applyFont="1" applyAlignment="1" applyProtection="1">
      <alignment horizontal="left" vertical="center" wrapText="1"/>
    </xf>
    <xf numFmtId="164" fontId="0" fillId="0" borderId="0" xfId="0" applyNumberFormat="1" applyFont="1" applyAlignment="1" applyProtection="1">
      <alignment horizontal="center" vertical="center" wrapText="1"/>
    </xf>
    <xf numFmtId="164" fontId="0" fillId="0" borderId="0" xfId="0" applyNumberFormat="1" applyFont="1" applyBorder="1" applyAlignment="1" applyProtection="1">
      <alignment horizontal="center" vertical="center" wrapText="1"/>
    </xf>
    <xf numFmtId="0" fontId="4" fillId="0" borderId="0" xfId="0" applyFont="1" applyAlignment="1" applyProtection="1">
      <alignment horizontal="center" vertical="center" wrapText="1"/>
    </xf>
    <xf numFmtId="164" fontId="4"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164" fontId="2" fillId="0" borderId="0" xfId="0" applyNumberFormat="1" applyFont="1" applyAlignment="1" applyProtection="1">
      <alignment horizontal="center" vertical="center" wrapText="1"/>
    </xf>
    <xf numFmtId="164" fontId="2" fillId="0" borderId="0" xfId="0" applyNumberFormat="1" applyFont="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top" wrapText="1"/>
    </xf>
    <xf numFmtId="164" fontId="7" fillId="0" borderId="0" xfId="0" applyNumberFormat="1" applyFont="1" applyFill="1" applyBorder="1" applyAlignment="1" applyProtection="1">
      <alignment horizontal="right" vertical="center" wrapText="1"/>
    </xf>
    <xf numFmtId="0" fontId="0" fillId="0" borderId="0" xfId="0" applyFont="1" applyFill="1" applyBorder="1" applyAlignment="1" applyProtection="1">
      <alignment vertical="center" wrapText="1"/>
    </xf>
    <xf numFmtId="1" fontId="2" fillId="0" borderId="1" xfId="0" applyNumberFormat="1" applyFont="1" applyFill="1" applyBorder="1" applyAlignment="1" applyProtection="1">
      <alignment horizontal="center" vertical="center" wrapText="1"/>
      <protection locked="0"/>
    </xf>
    <xf numFmtId="164" fontId="2" fillId="0" borderId="0" xfId="0" applyNumberFormat="1" applyFont="1" applyFill="1" applyBorder="1" applyAlignment="1" applyProtection="1">
      <alignment horizontal="center" vertical="center" wrapText="1"/>
    </xf>
    <xf numFmtId="164" fontId="18" fillId="0" borderId="0" xfId="0" applyNumberFormat="1" applyFont="1" applyBorder="1" applyAlignment="1" applyProtection="1">
      <alignment horizontal="center" vertical="center" wrapText="1"/>
    </xf>
    <xf numFmtId="164" fontId="19" fillId="0" borderId="1" xfId="0" applyNumberFormat="1" applyFont="1" applyFill="1" applyBorder="1" applyAlignment="1" applyProtection="1">
      <alignment horizontal="center" vertical="center" wrapText="1"/>
    </xf>
    <xf numFmtId="164" fontId="20" fillId="0" borderId="1" xfId="0" applyNumberFormat="1" applyFont="1" applyBorder="1" applyAlignment="1" applyProtection="1">
      <alignment horizontal="center" vertical="center" wrapText="1"/>
    </xf>
    <xf numFmtId="0" fontId="17" fillId="0" borderId="0" xfId="0" applyFont="1" applyAlignment="1" applyProtection="1">
      <alignment horizontal="center" vertical="center" wrapText="1"/>
    </xf>
    <xf numFmtId="0" fontId="21" fillId="0" borderId="0" xfId="0" applyFont="1" applyAlignment="1" applyProtection="1">
      <alignment horizontal="center" vertical="center" wrapText="1"/>
    </xf>
    <xf numFmtId="164" fontId="10" fillId="0" borderId="0" xfId="0" applyNumberFormat="1" applyFont="1" applyBorder="1" applyAlignment="1" applyProtection="1">
      <alignment horizontal="center" vertical="center" wrapText="1"/>
    </xf>
    <xf numFmtId="164" fontId="5" fillId="0" borderId="1" xfId="0" applyNumberFormat="1" applyFont="1" applyBorder="1" applyAlignment="1" applyProtection="1">
      <alignment horizontal="center" vertical="center" wrapText="1"/>
      <protection locked="0"/>
    </xf>
    <xf numFmtId="164" fontId="21" fillId="0" borderId="0" xfId="0" applyNumberFormat="1" applyFont="1" applyAlignment="1" applyProtection="1">
      <alignment horizontal="center" vertical="center" wrapText="1"/>
    </xf>
    <xf numFmtId="164" fontId="22" fillId="0" borderId="0" xfId="0" applyNumberFormat="1" applyFont="1" applyFill="1" applyBorder="1" applyAlignment="1" applyProtection="1">
      <alignment horizontal="right" vertical="center" wrapText="1"/>
    </xf>
    <xf numFmtId="0" fontId="5" fillId="0" borderId="0" xfId="0" applyFont="1" applyBorder="1" applyAlignment="1" applyProtection="1">
      <alignment horizontal="center" vertical="center" wrapText="1"/>
    </xf>
    <xf numFmtId="164" fontId="5" fillId="0" borderId="0" xfId="0" applyNumberFormat="1" applyFont="1" applyBorder="1" applyAlignment="1" applyProtection="1">
      <alignment horizontal="center" vertical="center" wrapText="1"/>
    </xf>
    <xf numFmtId="164" fontId="5" fillId="0" borderId="0" xfId="0" applyNumberFormat="1" applyFont="1" applyFill="1" applyBorder="1" applyAlignment="1" applyProtection="1">
      <alignment horizontal="center" vertical="center" wrapText="1"/>
    </xf>
    <xf numFmtId="164" fontId="23" fillId="0" borderId="0" xfId="0" applyNumberFormat="1" applyFont="1" applyBorder="1" applyAlignment="1" applyProtection="1">
      <alignment horizontal="center" vertical="center" wrapText="1"/>
    </xf>
    <xf numFmtId="164" fontId="23"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3" fillId="0" borderId="0" xfId="0" applyFont="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0" xfId="0" applyFont="1" applyFill="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164" fontId="20" fillId="0" borderId="1" xfId="0" applyNumberFormat="1" applyFont="1" applyFill="1" applyBorder="1" applyAlignment="1" applyProtection="1">
      <alignment horizontal="center" vertical="center" wrapText="1"/>
    </xf>
    <xf numFmtId="164" fontId="20" fillId="0" borderId="0"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wrapText="1"/>
    </xf>
    <xf numFmtId="0" fontId="31" fillId="0" borderId="2" xfId="0" applyFont="1" applyFill="1" applyBorder="1" applyAlignment="1" applyProtection="1">
      <alignment horizontal="right" wrapText="1"/>
    </xf>
    <xf numFmtId="0" fontId="31" fillId="0" borderId="0" xfId="0" applyFont="1" applyFill="1" applyBorder="1" applyAlignment="1" applyProtection="1">
      <alignment horizontal="right" wrapText="1"/>
    </xf>
    <xf numFmtId="164" fontId="0" fillId="0" borderId="0" xfId="0" applyNumberFormat="1" applyFont="1" applyFill="1" applyAlignment="1" applyProtection="1">
      <alignment horizontal="center" vertical="center" wrapText="1"/>
    </xf>
    <xf numFmtId="0" fontId="6" fillId="0" borderId="0" xfId="0" applyFont="1" applyBorder="1" applyAlignment="1" applyProtection="1">
      <alignment horizontal="left"/>
    </xf>
    <xf numFmtId="0" fontId="6" fillId="0" borderId="0" xfId="0" applyFont="1" applyAlignment="1" applyProtection="1">
      <alignment horizontal="left"/>
    </xf>
    <xf numFmtId="0" fontId="4" fillId="0" borderId="0" xfId="0" applyFont="1" applyAlignment="1" applyProtection="1">
      <alignment horizontal="center" vertical="center" wrapText="1"/>
    </xf>
    <xf numFmtId="0" fontId="21" fillId="0" borderId="0" xfId="0" applyFont="1" applyAlignment="1" applyProtection="1">
      <alignment horizontal="center" vertical="center" wrapText="1"/>
    </xf>
    <xf numFmtId="164" fontId="2" fillId="4" borderId="1" xfId="0" applyNumberFormat="1" applyFont="1" applyFill="1" applyBorder="1" applyAlignment="1" applyProtection="1">
      <alignment horizontal="center" vertical="center" wrapText="1"/>
    </xf>
    <xf numFmtId="164" fontId="20" fillId="4" borderId="1" xfId="0" applyNumberFormat="1" applyFont="1" applyFill="1" applyBorder="1" applyAlignment="1" applyProtection="1">
      <alignment horizontal="center" vertical="center" wrapText="1"/>
    </xf>
    <xf numFmtId="164" fontId="34" fillId="3" borderId="1"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wrapText="1"/>
    </xf>
    <xf numFmtId="164" fontId="35" fillId="4" borderId="1" xfId="0" applyNumberFormat="1" applyFont="1" applyFill="1" applyBorder="1" applyAlignment="1" applyProtection="1">
      <alignment horizontal="center" vertical="center" wrapText="1"/>
    </xf>
    <xf numFmtId="164" fontId="35" fillId="5" borderId="1" xfId="0" applyNumberFormat="1" applyFont="1" applyFill="1" applyBorder="1" applyAlignment="1" applyProtection="1">
      <alignment horizontal="center" vertical="center" wrapText="1"/>
    </xf>
    <xf numFmtId="0" fontId="27" fillId="0" borderId="0" xfId="0" applyFont="1" applyBorder="1" applyAlignment="1" applyProtection="1">
      <alignment vertical="top" wrapText="1"/>
    </xf>
    <xf numFmtId="0" fontId="10" fillId="0" borderId="0" xfId="0" applyFont="1" applyFill="1" applyAlignment="1" applyProtection="1">
      <alignment horizontal="center" vertical="center" wrapText="1"/>
    </xf>
    <xf numFmtId="164" fontId="35" fillId="0" borderId="0"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164" fontId="27" fillId="0" borderId="0"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 fillId="0" borderId="0" xfId="0" applyFont="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31" fillId="0" borderId="2" xfId="0" applyFont="1" applyBorder="1" applyAlignment="1" applyProtection="1">
      <alignment horizontal="right"/>
    </xf>
    <xf numFmtId="1" fontId="2" fillId="0"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1" fontId="5" fillId="0" borderId="0" xfId="0" applyNumberFormat="1" applyFont="1" applyBorder="1" applyAlignment="1" applyProtection="1">
      <alignment horizontal="center" vertical="center" wrapText="1"/>
    </xf>
    <xf numFmtId="0" fontId="21" fillId="0" borderId="0" xfId="0" applyFont="1" applyBorder="1" applyAlignment="1" applyProtection="1">
      <alignment vertical="center" wrapText="1"/>
    </xf>
    <xf numFmtId="0" fontId="23" fillId="0" borderId="0" xfId="0" applyFont="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 fontId="28" fillId="0" borderId="0" xfId="0" applyNumberFormat="1" applyFont="1" applyBorder="1" applyAlignment="1" applyProtection="1">
      <alignment horizontal="center" vertical="center"/>
    </xf>
    <xf numFmtId="164" fontId="3" fillId="0" borderId="0" xfId="0" applyNumberFormat="1" applyFont="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0" xfId="0" applyFont="1" applyAlignment="1" applyProtection="1">
      <alignment horizontal="center" vertical="center" wrapText="1"/>
    </xf>
    <xf numFmtId="1" fontId="5" fillId="10" borderId="1" xfId="0" applyNumberFormat="1" applyFont="1" applyFill="1" applyBorder="1" applyAlignment="1" applyProtection="1">
      <alignment horizontal="center" vertical="center" wrapText="1"/>
    </xf>
    <xf numFmtId="164" fontId="5" fillId="10" borderId="1" xfId="0" applyNumberFormat="1" applyFont="1" applyFill="1" applyBorder="1" applyAlignment="1" applyProtection="1">
      <alignment horizontal="center" vertical="center" wrapText="1"/>
    </xf>
    <xf numFmtId="164" fontId="24" fillId="9" borderId="1"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164" fontId="0" fillId="0" borderId="0" xfId="0" applyNumberFormat="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164" fontId="0" fillId="0" borderId="8" xfId="0" applyNumberFormat="1" applyBorder="1" applyAlignment="1" applyProtection="1">
      <alignment horizontal="center" vertical="center" wrapText="1"/>
    </xf>
    <xf numFmtId="0" fontId="1" fillId="0" borderId="8" xfId="0" applyFont="1" applyBorder="1" applyAlignment="1" applyProtection="1">
      <alignment horizontal="left" vertical="center"/>
    </xf>
    <xf numFmtId="0" fontId="2" fillId="0" borderId="0" xfId="0" applyFont="1" applyAlignment="1" applyProtection="1">
      <alignment vertical="center"/>
    </xf>
    <xf numFmtId="0" fontId="1" fillId="0" borderId="8" xfId="0" applyFont="1" applyBorder="1" applyAlignment="1" applyProtection="1">
      <alignment vertical="top" wrapText="1"/>
    </xf>
    <xf numFmtId="0" fontId="2" fillId="0" borderId="0" xfId="0" applyFont="1" applyAlignment="1" applyProtection="1">
      <alignment vertical="top"/>
    </xf>
    <xf numFmtId="0" fontId="1" fillId="0" borderId="8" xfId="0" applyFont="1" applyBorder="1" applyAlignment="1" applyProtection="1">
      <alignment vertical="top"/>
    </xf>
    <xf numFmtId="0" fontId="1" fillId="0" borderId="8" xfId="0" applyFont="1" applyBorder="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0" fillId="0" borderId="11" xfId="0"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8" fillId="0" borderId="4"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12" fillId="6" borderId="0" xfId="0" applyFont="1" applyFill="1" applyAlignment="1" applyProtection="1">
      <alignment horizontal="center" vertical="center" wrapText="1"/>
    </xf>
    <xf numFmtId="0" fontId="33" fillId="9" borderId="0" xfId="0" applyFont="1" applyFill="1" applyAlignment="1" applyProtection="1">
      <alignment horizontal="center" vertical="center" wrapText="1"/>
    </xf>
    <xf numFmtId="0" fontId="28" fillId="0" borderId="0" xfId="0" applyFont="1" applyAlignment="1" applyProtection="1">
      <alignment horizontal="center" vertical="center" wrapText="1"/>
    </xf>
    <xf numFmtId="0" fontId="21" fillId="8" borderId="8" xfId="0" applyFont="1" applyFill="1" applyBorder="1" applyAlignment="1" applyProtection="1">
      <alignment horizontal="center" vertical="center" wrapText="1"/>
      <protection locked="0"/>
    </xf>
    <xf numFmtId="0" fontId="21" fillId="8" borderId="0" xfId="0" applyFont="1" applyFill="1" applyBorder="1" applyAlignment="1" applyProtection="1">
      <alignment horizontal="center" vertical="center" wrapText="1"/>
      <protection locked="0"/>
    </xf>
    <xf numFmtId="0" fontId="21" fillId="8" borderId="9" xfId="0" applyFont="1" applyFill="1" applyBorder="1" applyAlignment="1" applyProtection="1">
      <alignment horizontal="center" vertical="center" wrapText="1"/>
      <protection locked="0"/>
    </xf>
    <xf numFmtId="0" fontId="21" fillId="8" borderId="10" xfId="0" applyFont="1" applyFill="1" applyBorder="1" applyAlignment="1" applyProtection="1">
      <alignment horizontal="center" vertical="center" wrapText="1"/>
      <protection locked="0"/>
    </xf>
    <xf numFmtId="0" fontId="21" fillId="8" borderId="11" xfId="0" applyFont="1" applyFill="1" applyBorder="1" applyAlignment="1" applyProtection="1">
      <alignment horizontal="center" vertical="center" wrapText="1"/>
      <protection locked="0"/>
    </xf>
    <xf numFmtId="0" fontId="21" fillId="8" borderId="12" xfId="0" applyFont="1" applyFill="1" applyBorder="1" applyAlignment="1" applyProtection="1">
      <alignment horizontal="center" vertical="center" wrapText="1"/>
      <protection locked="0"/>
    </xf>
    <xf numFmtId="164" fontId="5" fillId="10" borderId="2" xfId="0" applyNumberFormat="1" applyFont="1" applyFill="1" applyBorder="1" applyAlignment="1" applyProtection="1">
      <alignment horizontal="center" vertical="center"/>
    </xf>
    <xf numFmtId="164" fontId="5" fillId="10" borderId="4" xfId="0" applyNumberFormat="1" applyFont="1" applyFill="1" applyBorder="1" applyAlignment="1" applyProtection="1">
      <alignment horizontal="center" vertical="center"/>
    </xf>
    <xf numFmtId="164" fontId="5" fillId="10" borderId="3" xfId="0" applyNumberFormat="1" applyFont="1" applyFill="1" applyBorder="1" applyAlignment="1" applyProtection="1">
      <alignment horizontal="center" vertical="center"/>
    </xf>
    <xf numFmtId="164" fontId="5" fillId="0" borderId="2" xfId="0" applyNumberFormat="1" applyFont="1" applyBorder="1" applyAlignment="1" applyProtection="1">
      <alignment horizontal="center" vertical="center" wrapText="1"/>
    </xf>
    <xf numFmtId="164" fontId="5" fillId="0" borderId="4" xfId="0" applyNumberFormat="1" applyFont="1" applyBorder="1" applyAlignment="1" applyProtection="1">
      <alignment horizontal="center" vertical="center" wrapText="1"/>
    </xf>
    <xf numFmtId="164" fontId="5" fillId="0" borderId="3" xfId="0" applyNumberFormat="1" applyFont="1" applyBorder="1" applyAlignment="1" applyProtection="1">
      <alignment horizontal="center" vertical="center" wrapText="1"/>
    </xf>
    <xf numFmtId="164" fontId="24" fillId="9" borderId="2" xfId="0" applyNumberFormat="1" applyFont="1" applyFill="1" applyBorder="1" applyAlignment="1" applyProtection="1">
      <alignment horizontal="center" vertical="center"/>
    </xf>
    <xf numFmtId="164" fontId="24" fillId="9" borderId="4" xfId="0" applyNumberFormat="1" applyFont="1" applyFill="1" applyBorder="1" applyAlignment="1" applyProtection="1">
      <alignment horizontal="center" vertical="center"/>
    </xf>
    <xf numFmtId="164" fontId="24" fillId="9" borderId="3"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0" fillId="8" borderId="5" xfId="0" applyFont="1" applyFill="1" applyBorder="1" applyAlignment="1" applyProtection="1">
      <alignment horizontal="left" vertical="center"/>
    </xf>
    <xf numFmtId="0" fontId="30" fillId="8" borderId="6" xfId="0" applyFont="1" applyFill="1" applyBorder="1" applyAlignment="1" applyProtection="1">
      <alignment horizontal="left" vertical="center"/>
    </xf>
    <xf numFmtId="0" fontId="30" fillId="8" borderId="7" xfId="0" applyFont="1" applyFill="1" applyBorder="1" applyAlignment="1" applyProtection="1">
      <alignment horizontal="left" vertical="center"/>
    </xf>
    <xf numFmtId="0" fontId="27" fillId="0" borderId="5" xfId="0" applyFont="1" applyBorder="1" applyAlignment="1" applyProtection="1">
      <alignment horizontal="left" vertical="top" wrapText="1"/>
      <protection locked="0"/>
    </xf>
    <xf numFmtId="0" fontId="27" fillId="0" borderId="6" xfId="0" applyFont="1" applyBorder="1" applyAlignment="1" applyProtection="1">
      <alignment horizontal="left" vertical="top" wrapText="1"/>
      <protection locked="0"/>
    </xf>
    <xf numFmtId="0" fontId="27" fillId="0" borderId="7"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6" fillId="0" borderId="0" xfId="0" quotePrefix="1" applyFont="1" applyAlignment="1" applyProtection="1">
      <alignment horizontal="left" vertical="center" wrapText="1"/>
    </xf>
    <xf numFmtId="0" fontId="4" fillId="0" borderId="0" xfId="0" applyFont="1" applyAlignment="1" applyProtection="1">
      <alignment horizontal="center" vertical="center" wrapText="1"/>
    </xf>
    <xf numFmtId="0" fontId="0" fillId="0" borderId="4"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41" fillId="0" borderId="0" xfId="0" applyFont="1" applyAlignment="1" applyProtection="1">
      <alignment horizontal="center" vertical="center"/>
    </xf>
    <xf numFmtId="0" fontId="34" fillId="7" borderId="1" xfId="0" applyFont="1" applyFill="1" applyBorder="1" applyAlignment="1" applyProtection="1">
      <alignment horizontal="center" vertical="center"/>
    </xf>
    <xf numFmtId="0" fontId="1" fillId="0" borderId="0" xfId="0" applyFont="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8"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9" xfId="0" applyFont="1" applyBorder="1" applyAlignment="1" applyProtection="1">
      <alignment horizontal="left" vertical="center" wrapText="1"/>
    </xf>
    <xf numFmtId="0" fontId="1" fillId="0" borderId="8" xfId="0" applyFont="1" applyBorder="1" applyAlignment="1" applyProtection="1">
      <alignment horizontal="left" vertical="top" wrapText="1"/>
      <protection locked="0"/>
    </xf>
    <xf numFmtId="0" fontId="32" fillId="10" borderId="0" xfId="0" applyFont="1" applyFill="1" applyAlignment="1" applyProtection="1">
      <alignment horizontal="center" vertical="center" wrapText="1"/>
    </xf>
    <xf numFmtId="0" fontId="1" fillId="0" borderId="0" xfId="0" applyFont="1" applyBorder="1" applyAlignment="1" applyProtection="1">
      <alignment horizontal="left" vertical="center"/>
    </xf>
    <xf numFmtId="0" fontId="12" fillId="9" borderId="0" xfId="0" applyFont="1" applyFill="1" applyAlignment="1" applyProtection="1">
      <alignment horizontal="center" vertical="center" wrapText="1"/>
    </xf>
    <xf numFmtId="164" fontId="5" fillId="10" borderId="2" xfId="0" applyNumberFormat="1" applyFont="1" applyFill="1" applyBorder="1" applyAlignment="1" applyProtection="1">
      <alignment horizontal="center" vertical="center" wrapText="1"/>
    </xf>
    <xf numFmtId="164" fontId="5" fillId="10" borderId="3" xfId="0" applyNumberFormat="1" applyFont="1" applyFill="1" applyBorder="1" applyAlignment="1" applyProtection="1">
      <alignment horizontal="center" vertical="center" wrapText="1"/>
    </xf>
    <xf numFmtId="1" fontId="5" fillId="10" borderId="2" xfId="0" applyNumberFormat="1" applyFont="1" applyFill="1" applyBorder="1" applyAlignment="1" applyProtection="1">
      <alignment horizontal="center" vertical="center" wrapText="1"/>
      <protection locked="0"/>
    </xf>
    <xf numFmtId="1" fontId="5" fillId="10" borderId="3" xfId="0" applyNumberFormat="1" applyFont="1" applyFill="1" applyBorder="1" applyAlignment="1" applyProtection="1">
      <alignment horizontal="center" vertical="center" wrapText="1"/>
      <protection locked="0"/>
    </xf>
    <xf numFmtId="164" fontId="27" fillId="0" borderId="1" xfId="0" applyNumberFormat="1" applyFont="1" applyFill="1" applyBorder="1" applyAlignment="1" applyProtection="1">
      <alignment horizontal="center" vertical="center" wrapText="1"/>
    </xf>
    <xf numFmtId="0" fontId="30" fillId="0" borderId="1" xfId="0" applyFont="1" applyBorder="1" applyAlignment="1" applyProtection="1">
      <alignment horizontal="left" vertical="top"/>
      <protection locked="0"/>
    </xf>
    <xf numFmtId="164" fontId="25" fillId="0" borderId="2" xfId="0" applyNumberFormat="1" applyFont="1" applyFill="1" applyBorder="1" applyAlignment="1" applyProtection="1">
      <alignment horizontal="center" vertical="center" wrapText="1"/>
    </xf>
    <xf numFmtId="164" fontId="25" fillId="0" borderId="3" xfId="0" applyNumberFormat="1" applyFont="1" applyFill="1" applyBorder="1" applyAlignment="1" applyProtection="1">
      <alignment horizontal="center" vertical="center" wrapText="1"/>
    </xf>
    <xf numFmtId="164" fontId="27" fillId="0" borderId="2" xfId="0" applyNumberFormat="1" applyFont="1" applyFill="1" applyBorder="1" applyAlignment="1" applyProtection="1">
      <alignment horizontal="center" vertical="center" wrapText="1"/>
    </xf>
    <xf numFmtId="164" fontId="27" fillId="0" borderId="3" xfId="0" applyNumberFormat="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164" fontId="36" fillId="9" borderId="0" xfId="0" applyNumberFormat="1"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xf>
    <xf numFmtId="0" fontId="27" fillId="0" borderId="1"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003300"/>
      <color rgb="FF81D5AB"/>
      <color rgb="FF97DDBA"/>
      <color rgb="FF006600"/>
      <color rgb="FF339966"/>
      <color rgb="FFD8C0B2"/>
      <color rgb="FF422100"/>
      <color rgb="FF462300"/>
      <color rgb="FF003366"/>
      <color rgb="FFBE9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jpe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emf"/><Relationship Id="rId16" Type="http://schemas.openxmlformats.org/officeDocument/2006/relationships/image" Target="../media/image16.png"/><Relationship Id="rId29" Type="http://schemas.openxmlformats.org/officeDocument/2006/relationships/image" Target="../media/image29.jpe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jpeg"/><Relationship Id="rId58" Type="http://schemas.openxmlformats.org/officeDocument/2006/relationships/image" Target="../media/image58.png"/><Relationship Id="rId5" Type="http://schemas.openxmlformats.org/officeDocument/2006/relationships/image" Target="../media/image5.jpe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jpe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jpeg"/><Relationship Id="rId60" Type="http://schemas.openxmlformats.org/officeDocument/2006/relationships/image" Target="../media/image6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61.png"/><Relationship Id="rId13" Type="http://schemas.openxmlformats.org/officeDocument/2006/relationships/image" Target="../media/image68.png"/><Relationship Id="rId18" Type="http://schemas.openxmlformats.org/officeDocument/2006/relationships/image" Target="../media/image73.png"/><Relationship Id="rId26" Type="http://schemas.openxmlformats.org/officeDocument/2006/relationships/image" Target="../media/image81.png"/><Relationship Id="rId3" Type="http://schemas.openxmlformats.org/officeDocument/2006/relationships/image" Target="../media/image64.png"/><Relationship Id="rId21" Type="http://schemas.openxmlformats.org/officeDocument/2006/relationships/image" Target="../media/image76.png"/><Relationship Id="rId7" Type="http://schemas.openxmlformats.org/officeDocument/2006/relationships/image" Target="../media/image60.png"/><Relationship Id="rId12" Type="http://schemas.openxmlformats.org/officeDocument/2006/relationships/image" Target="../media/image67.png"/><Relationship Id="rId17" Type="http://schemas.openxmlformats.org/officeDocument/2006/relationships/image" Target="../media/image72.png"/><Relationship Id="rId25" Type="http://schemas.openxmlformats.org/officeDocument/2006/relationships/image" Target="../media/image80.png"/><Relationship Id="rId2" Type="http://schemas.openxmlformats.org/officeDocument/2006/relationships/image" Target="../media/image55.png"/><Relationship Id="rId16" Type="http://schemas.openxmlformats.org/officeDocument/2006/relationships/image" Target="../media/image71.png"/><Relationship Id="rId20" Type="http://schemas.openxmlformats.org/officeDocument/2006/relationships/image" Target="../media/image75.png"/><Relationship Id="rId1" Type="http://schemas.openxmlformats.org/officeDocument/2006/relationships/image" Target="../media/image63.png"/><Relationship Id="rId6" Type="http://schemas.openxmlformats.org/officeDocument/2006/relationships/image" Target="../media/image59.png"/><Relationship Id="rId11" Type="http://schemas.openxmlformats.org/officeDocument/2006/relationships/image" Target="../media/image66.png"/><Relationship Id="rId24" Type="http://schemas.openxmlformats.org/officeDocument/2006/relationships/image" Target="../media/image79.png"/><Relationship Id="rId5" Type="http://schemas.openxmlformats.org/officeDocument/2006/relationships/image" Target="../media/image58.png"/><Relationship Id="rId15" Type="http://schemas.openxmlformats.org/officeDocument/2006/relationships/image" Target="../media/image70.png"/><Relationship Id="rId23" Type="http://schemas.openxmlformats.org/officeDocument/2006/relationships/image" Target="../media/image78.png"/><Relationship Id="rId28" Type="http://schemas.openxmlformats.org/officeDocument/2006/relationships/image" Target="../media/image82.png"/><Relationship Id="rId10" Type="http://schemas.openxmlformats.org/officeDocument/2006/relationships/image" Target="../media/image65.png"/><Relationship Id="rId19" Type="http://schemas.openxmlformats.org/officeDocument/2006/relationships/image" Target="../media/image74.png"/><Relationship Id="rId4" Type="http://schemas.openxmlformats.org/officeDocument/2006/relationships/image" Target="../media/image57.png"/><Relationship Id="rId9" Type="http://schemas.openxmlformats.org/officeDocument/2006/relationships/image" Target="../media/image62.jpeg"/><Relationship Id="rId14" Type="http://schemas.openxmlformats.org/officeDocument/2006/relationships/image" Target="../media/image69.png"/><Relationship Id="rId22" Type="http://schemas.openxmlformats.org/officeDocument/2006/relationships/image" Target="../media/image77.png"/><Relationship Id="rId27"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0</xdr:col>
      <xdr:colOff>66260</xdr:colOff>
      <xdr:row>61</xdr:row>
      <xdr:rowOff>59634</xdr:rowOff>
    </xdr:from>
    <xdr:to>
      <xdr:col>0</xdr:col>
      <xdr:colOff>437322</xdr:colOff>
      <xdr:row>61</xdr:row>
      <xdr:rowOff>748748</xdr:rowOff>
    </xdr:to>
    <xdr:pic>
      <xdr:nvPicPr>
        <xdr:cNvPr id="174" name="Image 173">
          <a:extLst>
            <a:ext uri="{FF2B5EF4-FFF2-40B4-BE49-F238E27FC236}">
              <a16:creationId xmlns:a16="http://schemas.microsoft.com/office/drawing/2014/main" id="{111A22E1-5D1E-4F17-9BF0-17C2E7478718}"/>
            </a:ext>
          </a:extLst>
        </xdr:cNvPr>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bwMode="auto">
        <a:xfrm>
          <a:off x="66260" y="28101234"/>
          <a:ext cx="371062" cy="689114"/>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956294</xdr:colOff>
      <xdr:row>44</xdr:row>
      <xdr:rowOff>488834</xdr:rowOff>
    </xdr:from>
    <xdr:to>
      <xdr:col>5</xdr:col>
      <xdr:colOff>397565</xdr:colOff>
      <xdr:row>45</xdr:row>
      <xdr:rowOff>59635</xdr:rowOff>
    </xdr:to>
    <xdr:grpSp>
      <xdr:nvGrpSpPr>
        <xdr:cNvPr id="3" name="Groupe 2">
          <a:extLst>
            <a:ext uri="{FF2B5EF4-FFF2-40B4-BE49-F238E27FC236}">
              <a16:creationId xmlns:a16="http://schemas.microsoft.com/office/drawing/2014/main" id="{EB0E99E5-0E99-4768-98A5-303EB85FB5EB}"/>
            </a:ext>
          </a:extLst>
        </xdr:cNvPr>
        <xdr:cNvGrpSpPr/>
      </xdr:nvGrpSpPr>
      <xdr:grpSpPr>
        <a:xfrm>
          <a:off x="956294" y="19969530"/>
          <a:ext cx="3378271" cy="255496"/>
          <a:chOff x="909911" y="9912433"/>
          <a:chExt cx="3400358" cy="190339"/>
        </a:xfrm>
      </xdr:grpSpPr>
      <xdr:sp macro="" textlink="">
        <xdr:nvSpPr>
          <xdr:cNvPr id="111" name="ZoneTexte 110">
            <a:extLst>
              <a:ext uri="{FF2B5EF4-FFF2-40B4-BE49-F238E27FC236}">
                <a16:creationId xmlns:a16="http://schemas.microsoft.com/office/drawing/2014/main" id="{00000000-0008-0000-0000-00006F000000}"/>
              </a:ext>
            </a:extLst>
          </xdr:cNvPr>
          <xdr:cNvSpPr txBox="1"/>
        </xdr:nvSpPr>
        <xdr:spPr>
          <a:xfrm>
            <a:off x="909911" y="9912433"/>
            <a:ext cx="3400358" cy="190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500" baseline="0">
                <a:latin typeface="Arial" pitchFamily="34" charset="0"/>
                <a:cs typeface="Arial" pitchFamily="34" charset="0"/>
              </a:rPr>
              <a:t>       Rouge                  Blanc                 Vert            </a:t>
            </a:r>
            <a:endParaRPr lang="fr-FR" sz="500">
              <a:latin typeface="Arial" pitchFamily="34" charset="0"/>
              <a:cs typeface="Arial" pitchFamily="34" charset="0"/>
            </a:endParaRPr>
          </a:p>
        </xdr:txBody>
      </xdr:sp>
      <xdr:sp macro="" textlink="">
        <xdr:nvSpPr>
          <xdr:cNvPr id="112" name="Rectangle 111">
            <a:extLst>
              <a:ext uri="{FF2B5EF4-FFF2-40B4-BE49-F238E27FC236}">
                <a16:creationId xmlns:a16="http://schemas.microsoft.com/office/drawing/2014/main" id="{00000000-0008-0000-0000-000070000000}"/>
              </a:ext>
            </a:extLst>
          </xdr:cNvPr>
          <xdr:cNvSpPr/>
        </xdr:nvSpPr>
        <xdr:spPr>
          <a:xfrm>
            <a:off x="1482155" y="9933607"/>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13" name="Rectangle 112">
            <a:extLst>
              <a:ext uri="{FF2B5EF4-FFF2-40B4-BE49-F238E27FC236}">
                <a16:creationId xmlns:a16="http://schemas.microsoft.com/office/drawing/2014/main" id="{00000000-0008-0000-0000-000071000000}"/>
              </a:ext>
            </a:extLst>
          </xdr:cNvPr>
          <xdr:cNvSpPr/>
        </xdr:nvSpPr>
        <xdr:spPr>
          <a:xfrm>
            <a:off x="1921696" y="9934658"/>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16" name="Rectangle 115">
            <a:extLst>
              <a:ext uri="{FF2B5EF4-FFF2-40B4-BE49-F238E27FC236}">
                <a16:creationId xmlns:a16="http://schemas.microsoft.com/office/drawing/2014/main" id="{00000000-0008-0000-0000-000074000000}"/>
              </a:ext>
            </a:extLst>
          </xdr:cNvPr>
          <xdr:cNvSpPr/>
        </xdr:nvSpPr>
        <xdr:spPr>
          <a:xfrm>
            <a:off x="993651" y="9934665"/>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2</xdr:col>
      <xdr:colOff>422413</xdr:colOff>
      <xdr:row>0</xdr:row>
      <xdr:rowOff>165652</xdr:rowOff>
    </xdr:from>
    <xdr:to>
      <xdr:col>7</xdr:col>
      <xdr:colOff>115957</xdr:colOff>
      <xdr:row>0</xdr:row>
      <xdr:rowOff>687457</xdr:rowOff>
    </xdr:to>
    <xdr:sp macro="" textlink="">
      <xdr:nvSpPr>
        <xdr:cNvPr id="6" name="ZoneTexte 5">
          <a:extLst>
            <a:ext uri="{FF2B5EF4-FFF2-40B4-BE49-F238E27FC236}">
              <a16:creationId xmlns:a16="http://schemas.microsoft.com/office/drawing/2014/main" id="{5685072C-D780-4695-A565-96258794F406}"/>
            </a:ext>
          </a:extLst>
        </xdr:cNvPr>
        <xdr:cNvSpPr txBox="1"/>
      </xdr:nvSpPr>
      <xdr:spPr>
        <a:xfrm>
          <a:off x="2186609" y="165652"/>
          <a:ext cx="2965174"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chemeClr val="bg1"/>
              </a:solidFill>
              <a:latin typeface="Korolev Condensed Bold" panose="02000000000000000000" pitchFamily="2" charset="0"/>
            </a:rPr>
            <a:t>RÉAUTÉ CHOCOLAT</a:t>
          </a:r>
        </a:p>
      </xdr:txBody>
    </xdr:sp>
    <xdr:clientData/>
  </xdr:twoCellAnchor>
  <xdr:twoCellAnchor>
    <xdr:from>
      <xdr:col>2</xdr:col>
      <xdr:colOff>8280</xdr:colOff>
      <xdr:row>0</xdr:row>
      <xdr:rowOff>770282</xdr:rowOff>
    </xdr:from>
    <xdr:to>
      <xdr:col>8</xdr:col>
      <xdr:colOff>513520</xdr:colOff>
      <xdr:row>0</xdr:row>
      <xdr:rowOff>1118151</xdr:rowOff>
    </xdr:to>
    <xdr:sp macro="" textlink="">
      <xdr:nvSpPr>
        <xdr:cNvPr id="7" name="ZoneTexte 6">
          <a:extLst>
            <a:ext uri="{FF2B5EF4-FFF2-40B4-BE49-F238E27FC236}">
              <a16:creationId xmlns:a16="http://schemas.microsoft.com/office/drawing/2014/main" id="{E9A6854B-133A-4EE5-9A0F-D5CC6FFCAC2D}"/>
            </a:ext>
          </a:extLst>
        </xdr:cNvPr>
        <xdr:cNvSpPr txBox="1"/>
      </xdr:nvSpPr>
      <xdr:spPr>
        <a:xfrm>
          <a:off x="1772476" y="770282"/>
          <a:ext cx="3901109"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a:solidFill>
                <a:schemeClr val="bg1"/>
              </a:solidFill>
              <a:latin typeface="olivier" pitchFamily="2" charset="0"/>
            </a:rPr>
            <a:t>Bon de commande</a:t>
          </a:r>
          <a:r>
            <a:rPr lang="fr-FR" sz="1800" baseline="0">
              <a:solidFill>
                <a:schemeClr val="bg1"/>
              </a:solidFill>
              <a:latin typeface="olivier" pitchFamily="2" charset="0"/>
            </a:rPr>
            <a:t> Noël 2019</a:t>
          </a:r>
          <a:endParaRPr lang="fr-FR" sz="1800">
            <a:solidFill>
              <a:schemeClr val="bg1"/>
            </a:solidFill>
            <a:latin typeface="olivier" pitchFamily="2" charset="0"/>
          </a:endParaRPr>
        </a:p>
        <a:p>
          <a:endParaRPr lang="fr-FR" sz="1100"/>
        </a:p>
        <a:p>
          <a:endParaRPr lang="fr-FR" sz="1100"/>
        </a:p>
      </xdr:txBody>
    </xdr:sp>
    <xdr:clientData/>
  </xdr:twoCellAnchor>
  <xdr:twoCellAnchor>
    <xdr:from>
      <xdr:col>1</xdr:col>
      <xdr:colOff>15389</xdr:colOff>
      <xdr:row>65</xdr:row>
      <xdr:rowOff>0</xdr:rowOff>
    </xdr:from>
    <xdr:to>
      <xdr:col>5</xdr:col>
      <xdr:colOff>467139</xdr:colOff>
      <xdr:row>65</xdr:row>
      <xdr:rowOff>0</xdr:rowOff>
    </xdr:to>
    <xdr:grpSp>
      <xdr:nvGrpSpPr>
        <xdr:cNvPr id="177" name="Groupe 176">
          <a:extLst>
            <a:ext uri="{FF2B5EF4-FFF2-40B4-BE49-F238E27FC236}">
              <a16:creationId xmlns:a16="http://schemas.microsoft.com/office/drawing/2014/main" id="{D7E49B5C-995E-43AD-85E6-6530905B567F}"/>
            </a:ext>
          </a:extLst>
        </xdr:cNvPr>
        <xdr:cNvGrpSpPr/>
      </xdr:nvGrpSpPr>
      <xdr:grpSpPr>
        <a:xfrm>
          <a:off x="976172" y="30662217"/>
          <a:ext cx="3427967" cy="0"/>
          <a:chOff x="909911" y="9897877"/>
          <a:chExt cx="3400358" cy="190339"/>
        </a:xfrm>
      </xdr:grpSpPr>
      <xdr:sp macro="" textlink="">
        <xdr:nvSpPr>
          <xdr:cNvPr id="178" name="ZoneTexte 177">
            <a:extLst>
              <a:ext uri="{FF2B5EF4-FFF2-40B4-BE49-F238E27FC236}">
                <a16:creationId xmlns:a16="http://schemas.microsoft.com/office/drawing/2014/main" id="{9CC1E8C9-BF0C-413A-8B72-C34C2867FC70}"/>
              </a:ext>
            </a:extLst>
          </xdr:cNvPr>
          <xdr:cNvSpPr txBox="1"/>
        </xdr:nvSpPr>
        <xdr:spPr>
          <a:xfrm>
            <a:off x="909911" y="9897877"/>
            <a:ext cx="3400358" cy="190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500" baseline="0">
                <a:latin typeface="Arial" pitchFamily="34" charset="0"/>
                <a:cs typeface="Arial" pitchFamily="34" charset="0"/>
              </a:rPr>
              <a:t>       Blanc                   Vert                  Rouge             </a:t>
            </a:r>
            <a:endParaRPr lang="fr-FR" sz="500">
              <a:latin typeface="Arial" pitchFamily="34" charset="0"/>
              <a:cs typeface="Arial" pitchFamily="34" charset="0"/>
            </a:endParaRPr>
          </a:p>
        </xdr:txBody>
      </xdr:sp>
      <xdr:sp macro="" textlink="">
        <xdr:nvSpPr>
          <xdr:cNvPr id="179" name="Rectangle 178">
            <a:extLst>
              <a:ext uri="{FF2B5EF4-FFF2-40B4-BE49-F238E27FC236}">
                <a16:creationId xmlns:a16="http://schemas.microsoft.com/office/drawing/2014/main" id="{3D208DDC-348A-401B-B623-BB4A21313C64}"/>
              </a:ext>
            </a:extLst>
          </xdr:cNvPr>
          <xdr:cNvSpPr/>
        </xdr:nvSpPr>
        <xdr:spPr>
          <a:xfrm>
            <a:off x="1482155" y="9933607"/>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0" name="Rectangle 179">
            <a:extLst>
              <a:ext uri="{FF2B5EF4-FFF2-40B4-BE49-F238E27FC236}">
                <a16:creationId xmlns:a16="http://schemas.microsoft.com/office/drawing/2014/main" id="{9222F6F9-26AE-4821-9DDD-20E2A80A80CB}"/>
              </a:ext>
            </a:extLst>
          </xdr:cNvPr>
          <xdr:cNvSpPr/>
        </xdr:nvSpPr>
        <xdr:spPr>
          <a:xfrm>
            <a:off x="1921696" y="9934658"/>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1" name="Rectangle 180">
            <a:extLst>
              <a:ext uri="{FF2B5EF4-FFF2-40B4-BE49-F238E27FC236}">
                <a16:creationId xmlns:a16="http://schemas.microsoft.com/office/drawing/2014/main" id="{86A9E618-A9AA-4059-8A75-A3B82932D237}"/>
              </a:ext>
            </a:extLst>
          </xdr:cNvPr>
          <xdr:cNvSpPr/>
        </xdr:nvSpPr>
        <xdr:spPr>
          <a:xfrm>
            <a:off x="993651" y="9934665"/>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218660</xdr:colOff>
      <xdr:row>22</xdr:row>
      <xdr:rowOff>225285</xdr:rowOff>
    </xdr:from>
    <xdr:to>
      <xdr:col>0</xdr:col>
      <xdr:colOff>794660</xdr:colOff>
      <xdr:row>22</xdr:row>
      <xdr:rowOff>585286</xdr:rowOff>
    </xdr:to>
    <xdr:pic>
      <xdr:nvPicPr>
        <xdr:cNvPr id="104" name="Image 103">
          <a:extLst>
            <a:ext uri="{FF2B5EF4-FFF2-40B4-BE49-F238E27FC236}">
              <a16:creationId xmlns:a16="http://schemas.microsoft.com/office/drawing/2014/main" id="{684DBC98-398C-4AAB-AF62-4DBC385E882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7363" t="13812" r="19013" b="9453"/>
        <a:stretch/>
      </xdr:blipFill>
      <xdr:spPr bwMode="auto">
        <a:xfrm>
          <a:off x="218660" y="24377372"/>
          <a:ext cx="576000" cy="36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159025</xdr:colOff>
      <xdr:row>23</xdr:row>
      <xdr:rowOff>265042</xdr:rowOff>
    </xdr:from>
    <xdr:to>
      <xdr:col>0</xdr:col>
      <xdr:colOff>807025</xdr:colOff>
      <xdr:row>23</xdr:row>
      <xdr:rowOff>670043</xdr:rowOff>
    </xdr:to>
    <xdr:pic>
      <xdr:nvPicPr>
        <xdr:cNvPr id="110" name="Image 109">
          <a:extLst>
            <a:ext uri="{FF2B5EF4-FFF2-40B4-BE49-F238E27FC236}">
              <a16:creationId xmlns:a16="http://schemas.microsoft.com/office/drawing/2014/main" id="{38C25164-57F8-4184-8932-67418B2033E8}"/>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7363" t="13812" r="19013" b="9453"/>
        <a:stretch/>
      </xdr:blipFill>
      <xdr:spPr bwMode="auto">
        <a:xfrm>
          <a:off x="159025" y="25265268"/>
          <a:ext cx="648000" cy="405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24</xdr:row>
      <xdr:rowOff>205409</xdr:rowOff>
    </xdr:from>
    <xdr:to>
      <xdr:col>0</xdr:col>
      <xdr:colOff>872400</xdr:colOff>
      <xdr:row>24</xdr:row>
      <xdr:rowOff>655410</xdr:rowOff>
    </xdr:to>
    <xdr:pic>
      <xdr:nvPicPr>
        <xdr:cNvPr id="146" name="Image 145">
          <a:extLst>
            <a:ext uri="{FF2B5EF4-FFF2-40B4-BE49-F238E27FC236}">
              <a16:creationId xmlns:a16="http://schemas.microsoft.com/office/drawing/2014/main" id="{698FEF19-1028-4DE8-8608-91E297517671}"/>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7363" t="13812" r="19013" b="9453"/>
        <a:stretch/>
      </xdr:blipFill>
      <xdr:spPr bwMode="auto">
        <a:xfrm>
          <a:off x="152400" y="8945218"/>
          <a:ext cx="720000" cy="45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119269</xdr:colOff>
      <xdr:row>25</xdr:row>
      <xdr:rowOff>218661</xdr:rowOff>
    </xdr:from>
    <xdr:to>
      <xdr:col>0</xdr:col>
      <xdr:colOff>839269</xdr:colOff>
      <xdr:row>25</xdr:row>
      <xdr:rowOff>668662</xdr:rowOff>
    </xdr:to>
    <xdr:pic>
      <xdr:nvPicPr>
        <xdr:cNvPr id="147" name="Image 146">
          <a:extLst>
            <a:ext uri="{FF2B5EF4-FFF2-40B4-BE49-F238E27FC236}">
              <a16:creationId xmlns:a16="http://schemas.microsoft.com/office/drawing/2014/main" id="{66F0FCC4-D633-42D8-9BDE-9A33508BD4CB}"/>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7363" t="13812" r="19013" b="9453"/>
        <a:stretch/>
      </xdr:blipFill>
      <xdr:spPr bwMode="auto">
        <a:xfrm>
          <a:off x="119269" y="9806609"/>
          <a:ext cx="720000" cy="45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112643</xdr:colOff>
      <xdr:row>26</xdr:row>
      <xdr:rowOff>231913</xdr:rowOff>
    </xdr:from>
    <xdr:to>
      <xdr:col>0</xdr:col>
      <xdr:colOff>832643</xdr:colOff>
      <xdr:row>26</xdr:row>
      <xdr:rowOff>681914</xdr:rowOff>
    </xdr:to>
    <xdr:pic>
      <xdr:nvPicPr>
        <xdr:cNvPr id="148" name="Image 147">
          <a:extLst>
            <a:ext uri="{FF2B5EF4-FFF2-40B4-BE49-F238E27FC236}">
              <a16:creationId xmlns:a16="http://schemas.microsoft.com/office/drawing/2014/main" id="{A964CE52-60AD-47C1-AFE3-154E9B57B4ED}"/>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7363" t="13812" r="19013" b="9453"/>
        <a:stretch/>
      </xdr:blipFill>
      <xdr:spPr bwMode="auto">
        <a:xfrm>
          <a:off x="112643" y="10668000"/>
          <a:ext cx="720000" cy="45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20430</xdr:colOff>
      <xdr:row>36</xdr:row>
      <xdr:rowOff>611533</xdr:rowOff>
    </xdr:from>
    <xdr:to>
      <xdr:col>2</xdr:col>
      <xdr:colOff>1113182</xdr:colOff>
      <xdr:row>37</xdr:row>
      <xdr:rowOff>14016</xdr:rowOff>
    </xdr:to>
    <xdr:grpSp>
      <xdr:nvGrpSpPr>
        <xdr:cNvPr id="149" name="Groupe 148">
          <a:extLst>
            <a:ext uri="{FF2B5EF4-FFF2-40B4-BE49-F238E27FC236}">
              <a16:creationId xmlns:a16="http://schemas.microsoft.com/office/drawing/2014/main" id="{05EC1E15-C807-4013-8393-532B250CCF73}"/>
            </a:ext>
          </a:extLst>
        </xdr:cNvPr>
        <xdr:cNvGrpSpPr/>
      </xdr:nvGrpSpPr>
      <xdr:grpSpPr>
        <a:xfrm>
          <a:off x="981213" y="15326968"/>
          <a:ext cx="1893404" cy="274918"/>
          <a:chOff x="1020970" y="18846524"/>
          <a:chExt cx="1894508" cy="285741"/>
        </a:xfrm>
      </xdr:grpSpPr>
      <xdr:sp macro="" textlink="">
        <xdr:nvSpPr>
          <xdr:cNvPr id="150" name="ZoneTexte 149">
            <a:extLst>
              <a:ext uri="{FF2B5EF4-FFF2-40B4-BE49-F238E27FC236}">
                <a16:creationId xmlns:a16="http://schemas.microsoft.com/office/drawing/2014/main" id="{CC3F9074-B155-492F-B907-D1EE721CA814}"/>
              </a:ext>
            </a:extLst>
          </xdr:cNvPr>
          <xdr:cNvSpPr txBox="1"/>
        </xdr:nvSpPr>
        <xdr:spPr>
          <a:xfrm>
            <a:off x="1020970" y="18846524"/>
            <a:ext cx="1894508" cy="28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baseline="0">
                <a:latin typeface="Arial" pitchFamily="34" charset="0"/>
                <a:cs typeface="Arial" pitchFamily="34" charset="0"/>
              </a:rPr>
              <a:t>      Rouge                    Argent</a:t>
            </a:r>
            <a:endParaRPr lang="fr-FR" sz="600">
              <a:latin typeface="Arial" pitchFamily="34" charset="0"/>
              <a:cs typeface="Arial" pitchFamily="34" charset="0"/>
            </a:endParaRPr>
          </a:p>
        </xdr:txBody>
      </xdr:sp>
      <xdr:sp macro="" textlink="">
        <xdr:nvSpPr>
          <xdr:cNvPr id="151" name="Rectangle 150">
            <a:extLst>
              <a:ext uri="{FF2B5EF4-FFF2-40B4-BE49-F238E27FC236}">
                <a16:creationId xmlns:a16="http://schemas.microsoft.com/office/drawing/2014/main" id="{C6B2DAD0-4726-4B9E-B4B9-2BF2FB939AE4}"/>
              </a:ext>
            </a:extLst>
          </xdr:cNvPr>
          <xdr:cNvSpPr/>
        </xdr:nvSpPr>
        <xdr:spPr>
          <a:xfrm>
            <a:off x="1736061" y="18870320"/>
            <a:ext cx="108285" cy="108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52" name="Rectangle 151">
            <a:extLst>
              <a:ext uri="{FF2B5EF4-FFF2-40B4-BE49-F238E27FC236}">
                <a16:creationId xmlns:a16="http://schemas.microsoft.com/office/drawing/2014/main" id="{1602C8B8-42C3-4381-BF39-A0A9D58861EF}"/>
              </a:ext>
            </a:extLst>
          </xdr:cNvPr>
          <xdr:cNvSpPr/>
        </xdr:nvSpPr>
        <xdr:spPr>
          <a:xfrm>
            <a:off x="1096529" y="18871908"/>
            <a:ext cx="108285" cy="108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20430</xdr:colOff>
      <xdr:row>37</xdr:row>
      <xdr:rowOff>611533</xdr:rowOff>
    </xdr:from>
    <xdr:to>
      <xdr:col>2</xdr:col>
      <xdr:colOff>1113182</xdr:colOff>
      <xdr:row>38</xdr:row>
      <xdr:rowOff>14016</xdr:rowOff>
    </xdr:to>
    <xdr:grpSp>
      <xdr:nvGrpSpPr>
        <xdr:cNvPr id="114" name="Groupe 113">
          <a:extLst>
            <a:ext uri="{FF2B5EF4-FFF2-40B4-BE49-F238E27FC236}">
              <a16:creationId xmlns:a16="http://schemas.microsoft.com/office/drawing/2014/main" id="{7B163014-EA47-4577-80E8-C43B24222766}"/>
            </a:ext>
          </a:extLst>
        </xdr:cNvPr>
        <xdr:cNvGrpSpPr/>
      </xdr:nvGrpSpPr>
      <xdr:grpSpPr>
        <a:xfrm>
          <a:off x="981213" y="16199403"/>
          <a:ext cx="1893404" cy="335656"/>
          <a:chOff x="1020970" y="18846524"/>
          <a:chExt cx="1894508" cy="285741"/>
        </a:xfrm>
      </xdr:grpSpPr>
      <xdr:sp macro="" textlink="">
        <xdr:nvSpPr>
          <xdr:cNvPr id="115" name="ZoneTexte 114">
            <a:extLst>
              <a:ext uri="{FF2B5EF4-FFF2-40B4-BE49-F238E27FC236}">
                <a16:creationId xmlns:a16="http://schemas.microsoft.com/office/drawing/2014/main" id="{901427A0-8466-4A61-9A25-EB4BB2156E47}"/>
              </a:ext>
            </a:extLst>
          </xdr:cNvPr>
          <xdr:cNvSpPr txBox="1"/>
        </xdr:nvSpPr>
        <xdr:spPr>
          <a:xfrm>
            <a:off x="1020970" y="18846524"/>
            <a:ext cx="1894508" cy="28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baseline="0">
                <a:latin typeface="Arial" pitchFamily="34" charset="0"/>
                <a:cs typeface="Arial" pitchFamily="34" charset="0"/>
              </a:rPr>
              <a:t>      Rouge                    Argent</a:t>
            </a:r>
            <a:endParaRPr lang="fr-FR" sz="600">
              <a:latin typeface="Arial" pitchFamily="34" charset="0"/>
              <a:cs typeface="Arial" pitchFamily="34" charset="0"/>
            </a:endParaRPr>
          </a:p>
        </xdr:txBody>
      </xdr:sp>
      <xdr:sp macro="" textlink="">
        <xdr:nvSpPr>
          <xdr:cNvPr id="117" name="Rectangle 116">
            <a:extLst>
              <a:ext uri="{FF2B5EF4-FFF2-40B4-BE49-F238E27FC236}">
                <a16:creationId xmlns:a16="http://schemas.microsoft.com/office/drawing/2014/main" id="{B3F220F6-6751-4591-A519-9D381DCF2EB0}"/>
              </a:ext>
            </a:extLst>
          </xdr:cNvPr>
          <xdr:cNvSpPr/>
        </xdr:nvSpPr>
        <xdr:spPr>
          <a:xfrm>
            <a:off x="1736061" y="18870320"/>
            <a:ext cx="108285" cy="108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55" name="Rectangle 154">
            <a:extLst>
              <a:ext uri="{FF2B5EF4-FFF2-40B4-BE49-F238E27FC236}">
                <a16:creationId xmlns:a16="http://schemas.microsoft.com/office/drawing/2014/main" id="{2FD59FE4-DDE2-4F2E-B1D1-F33B332AD941}"/>
              </a:ext>
            </a:extLst>
          </xdr:cNvPr>
          <xdr:cNvSpPr/>
        </xdr:nvSpPr>
        <xdr:spPr>
          <a:xfrm>
            <a:off x="1096529" y="18871908"/>
            <a:ext cx="108285" cy="108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20432</xdr:colOff>
      <xdr:row>38</xdr:row>
      <xdr:rowOff>677784</xdr:rowOff>
    </xdr:from>
    <xdr:to>
      <xdr:col>2</xdr:col>
      <xdr:colOff>1113184</xdr:colOff>
      <xdr:row>39</xdr:row>
      <xdr:rowOff>39757</xdr:rowOff>
    </xdr:to>
    <xdr:grpSp>
      <xdr:nvGrpSpPr>
        <xdr:cNvPr id="172" name="Groupe 171">
          <a:extLst>
            <a:ext uri="{FF2B5EF4-FFF2-40B4-BE49-F238E27FC236}">
              <a16:creationId xmlns:a16="http://schemas.microsoft.com/office/drawing/2014/main" id="{A9579E71-16F1-4936-9D0C-AAE478CFA615}"/>
            </a:ext>
          </a:extLst>
        </xdr:cNvPr>
        <xdr:cNvGrpSpPr/>
      </xdr:nvGrpSpPr>
      <xdr:grpSpPr>
        <a:xfrm>
          <a:off x="981215" y="17198827"/>
          <a:ext cx="1893404" cy="295147"/>
          <a:chOff x="1020970" y="18846524"/>
          <a:chExt cx="1894508" cy="285741"/>
        </a:xfrm>
      </xdr:grpSpPr>
      <xdr:sp macro="" textlink="">
        <xdr:nvSpPr>
          <xdr:cNvPr id="173" name="ZoneTexte 172">
            <a:extLst>
              <a:ext uri="{FF2B5EF4-FFF2-40B4-BE49-F238E27FC236}">
                <a16:creationId xmlns:a16="http://schemas.microsoft.com/office/drawing/2014/main" id="{AD57DCF5-51A5-415F-A218-0FD33B49B2A9}"/>
              </a:ext>
            </a:extLst>
          </xdr:cNvPr>
          <xdr:cNvSpPr txBox="1"/>
        </xdr:nvSpPr>
        <xdr:spPr>
          <a:xfrm>
            <a:off x="1020970" y="18846524"/>
            <a:ext cx="1894508" cy="285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600" baseline="0">
                <a:latin typeface="Arial" pitchFamily="34" charset="0"/>
                <a:cs typeface="Arial" pitchFamily="34" charset="0"/>
              </a:rPr>
              <a:t>      Rouge                    Argent</a:t>
            </a:r>
            <a:endParaRPr lang="fr-FR" sz="600">
              <a:latin typeface="Arial" pitchFamily="34" charset="0"/>
              <a:cs typeface="Arial" pitchFamily="34" charset="0"/>
            </a:endParaRPr>
          </a:p>
        </xdr:txBody>
      </xdr:sp>
      <xdr:sp macro="" textlink="">
        <xdr:nvSpPr>
          <xdr:cNvPr id="182" name="Rectangle 181">
            <a:extLst>
              <a:ext uri="{FF2B5EF4-FFF2-40B4-BE49-F238E27FC236}">
                <a16:creationId xmlns:a16="http://schemas.microsoft.com/office/drawing/2014/main" id="{5FA904DC-7CF8-47D9-9DB1-2AF564185BC9}"/>
              </a:ext>
            </a:extLst>
          </xdr:cNvPr>
          <xdr:cNvSpPr/>
        </xdr:nvSpPr>
        <xdr:spPr>
          <a:xfrm>
            <a:off x="1736061" y="18870320"/>
            <a:ext cx="108285" cy="108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3" name="Rectangle 182">
            <a:extLst>
              <a:ext uri="{FF2B5EF4-FFF2-40B4-BE49-F238E27FC236}">
                <a16:creationId xmlns:a16="http://schemas.microsoft.com/office/drawing/2014/main" id="{77E93055-3AB1-4A2E-9AA6-1A798278A567}"/>
              </a:ext>
            </a:extLst>
          </xdr:cNvPr>
          <xdr:cNvSpPr/>
        </xdr:nvSpPr>
        <xdr:spPr>
          <a:xfrm>
            <a:off x="1096529" y="18871908"/>
            <a:ext cx="108285" cy="108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2139</xdr:colOff>
      <xdr:row>45</xdr:row>
      <xdr:rowOff>449071</xdr:rowOff>
    </xdr:from>
    <xdr:to>
      <xdr:col>5</xdr:col>
      <xdr:colOff>404193</xdr:colOff>
      <xdr:row>46</xdr:row>
      <xdr:rowOff>19872</xdr:rowOff>
    </xdr:to>
    <xdr:grpSp>
      <xdr:nvGrpSpPr>
        <xdr:cNvPr id="185" name="Groupe 184">
          <a:extLst>
            <a:ext uri="{FF2B5EF4-FFF2-40B4-BE49-F238E27FC236}">
              <a16:creationId xmlns:a16="http://schemas.microsoft.com/office/drawing/2014/main" id="{11BF6A1A-014C-47D7-A398-758A6ECAA3F3}"/>
            </a:ext>
          </a:extLst>
        </xdr:cNvPr>
        <xdr:cNvGrpSpPr/>
      </xdr:nvGrpSpPr>
      <xdr:grpSpPr>
        <a:xfrm>
          <a:off x="962922" y="20614462"/>
          <a:ext cx="3378271" cy="255497"/>
          <a:chOff x="909911" y="9912433"/>
          <a:chExt cx="3400358" cy="190339"/>
        </a:xfrm>
      </xdr:grpSpPr>
      <xdr:sp macro="" textlink="">
        <xdr:nvSpPr>
          <xdr:cNvPr id="186" name="ZoneTexte 185">
            <a:extLst>
              <a:ext uri="{FF2B5EF4-FFF2-40B4-BE49-F238E27FC236}">
                <a16:creationId xmlns:a16="http://schemas.microsoft.com/office/drawing/2014/main" id="{72B2208D-60F3-4874-9A83-77D96A889C85}"/>
              </a:ext>
            </a:extLst>
          </xdr:cNvPr>
          <xdr:cNvSpPr txBox="1"/>
        </xdr:nvSpPr>
        <xdr:spPr>
          <a:xfrm>
            <a:off x="909911" y="9912433"/>
            <a:ext cx="3400358" cy="190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500" baseline="0">
                <a:latin typeface="Arial" pitchFamily="34" charset="0"/>
                <a:cs typeface="Arial" pitchFamily="34" charset="0"/>
              </a:rPr>
              <a:t>       Rouge                  Blanc                 Vert            </a:t>
            </a:r>
            <a:endParaRPr lang="fr-FR" sz="500">
              <a:latin typeface="Arial" pitchFamily="34" charset="0"/>
              <a:cs typeface="Arial" pitchFamily="34" charset="0"/>
            </a:endParaRPr>
          </a:p>
        </xdr:txBody>
      </xdr:sp>
      <xdr:sp macro="" textlink="">
        <xdr:nvSpPr>
          <xdr:cNvPr id="187" name="Rectangle 186">
            <a:extLst>
              <a:ext uri="{FF2B5EF4-FFF2-40B4-BE49-F238E27FC236}">
                <a16:creationId xmlns:a16="http://schemas.microsoft.com/office/drawing/2014/main" id="{ADEF7333-C5D2-40FA-8ACC-970C399298EE}"/>
              </a:ext>
            </a:extLst>
          </xdr:cNvPr>
          <xdr:cNvSpPr/>
        </xdr:nvSpPr>
        <xdr:spPr>
          <a:xfrm>
            <a:off x="1482155" y="9933607"/>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9" name="Rectangle 188">
            <a:extLst>
              <a:ext uri="{FF2B5EF4-FFF2-40B4-BE49-F238E27FC236}">
                <a16:creationId xmlns:a16="http://schemas.microsoft.com/office/drawing/2014/main" id="{E5E85539-2A7F-406C-8829-EC3044B8C65F}"/>
              </a:ext>
            </a:extLst>
          </xdr:cNvPr>
          <xdr:cNvSpPr/>
        </xdr:nvSpPr>
        <xdr:spPr>
          <a:xfrm>
            <a:off x="1921696" y="9934658"/>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0" name="Rectangle 189">
            <a:extLst>
              <a:ext uri="{FF2B5EF4-FFF2-40B4-BE49-F238E27FC236}">
                <a16:creationId xmlns:a16="http://schemas.microsoft.com/office/drawing/2014/main" id="{328AD0AB-B9B2-47B9-97F6-D1613BCC5A27}"/>
              </a:ext>
            </a:extLst>
          </xdr:cNvPr>
          <xdr:cNvSpPr/>
        </xdr:nvSpPr>
        <xdr:spPr>
          <a:xfrm>
            <a:off x="993651" y="9934665"/>
            <a:ext cx="101018" cy="7194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1</xdr:colOff>
      <xdr:row>0</xdr:row>
      <xdr:rowOff>1</xdr:rowOff>
    </xdr:from>
    <xdr:to>
      <xdr:col>11</xdr:col>
      <xdr:colOff>0</xdr:colOff>
      <xdr:row>0</xdr:row>
      <xdr:rowOff>1582043</xdr:rowOff>
    </xdr:to>
    <xdr:pic>
      <xdr:nvPicPr>
        <xdr:cNvPr id="80" name="Image 79">
          <a:extLst>
            <a:ext uri="{FF2B5EF4-FFF2-40B4-BE49-F238E27FC236}">
              <a16:creationId xmlns:a16="http://schemas.microsoft.com/office/drawing/2014/main" id="{7975ED50-470B-4F89-9CF3-226F71CE6E9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 y="1"/>
          <a:ext cx="7142922" cy="1582042"/>
        </a:xfrm>
        <a:prstGeom prst="rect">
          <a:avLst/>
        </a:prstGeom>
      </xdr:spPr>
    </xdr:pic>
    <xdr:clientData/>
  </xdr:twoCellAnchor>
  <xdr:twoCellAnchor editAs="oneCell">
    <xdr:from>
      <xdr:col>2</xdr:col>
      <xdr:colOff>1126436</xdr:colOff>
      <xdr:row>22</xdr:row>
      <xdr:rowOff>205409</xdr:rowOff>
    </xdr:from>
    <xdr:to>
      <xdr:col>3</xdr:col>
      <xdr:colOff>36555</xdr:colOff>
      <xdr:row>22</xdr:row>
      <xdr:rowOff>564819</xdr:rowOff>
    </xdr:to>
    <xdr:pic>
      <xdr:nvPicPr>
        <xdr:cNvPr id="82" name="Image 81">
          <a:extLst>
            <a:ext uri="{FF2B5EF4-FFF2-40B4-BE49-F238E27FC236}">
              <a16:creationId xmlns:a16="http://schemas.microsoft.com/office/drawing/2014/main" id="{896EFF46-952F-4E65-8A11-ACDD6FD64829}"/>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2888975" y="5665305"/>
          <a:ext cx="34798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1126436</xdr:colOff>
      <xdr:row>23</xdr:row>
      <xdr:rowOff>225287</xdr:rowOff>
    </xdr:from>
    <xdr:to>
      <xdr:col>3</xdr:col>
      <xdr:colOff>36555</xdr:colOff>
      <xdr:row>23</xdr:row>
      <xdr:rowOff>584697</xdr:rowOff>
    </xdr:to>
    <xdr:pic>
      <xdr:nvPicPr>
        <xdr:cNvPr id="83" name="Image 82">
          <a:extLst>
            <a:ext uri="{FF2B5EF4-FFF2-40B4-BE49-F238E27FC236}">
              <a16:creationId xmlns:a16="http://schemas.microsoft.com/office/drawing/2014/main" id="{7D9E537A-0774-447E-9E08-D9ACBDCD8550}"/>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2888975" y="6533322"/>
          <a:ext cx="34798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1126436</xdr:colOff>
      <xdr:row>24</xdr:row>
      <xdr:rowOff>212035</xdr:rowOff>
    </xdr:from>
    <xdr:to>
      <xdr:col>3</xdr:col>
      <xdr:colOff>36555</xdr:colOff>
      <xdr:row>24</xdr:row>
      <xdr:rowOff>571445</xdr:rowOff>
    </xdr:to>
    <xdr:pic>
      <xdr:nvPicPr>
        <xdr:cNvPr id="84" name="Image 83">
          <a:extLst>
            <a:ext uri="{FF2B5EF4-FFF2-40B4-BE49-F238E27FC236}">
              <a16:creationId xmlns:a16="http://schemas.microsoft.com/office/drawing/2014/main" id="{D1D5BCF9-6ADB-4A6C-8E95-E6CFF25BFA44}"/>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2888975" y="7368209"/>
          <a:ext cx="34798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1126435</xdr:colOff>
      <xdr:row>25</xdr:row>
      <xdr:rowOff>198783</xdr:rowOff>
    </xdr:from>
    <xdr:to>
      <xdr:col>3</xdr:col>
      <xdr:colOff>36554</xdr:colOff>
      <xdr:row>25</xdr:row>
      <xdr:rowOff>558193</xdr:rowOff>
    </xdr:to>
    <xdr:pic>
      <xdr:nvPicPr>
        <xdr:cNvPr id="85" name="Image 84">
          <a:extLst>
            <a:ext uri="{FF2B5EF4-FFF2-40B4-BE49-F238E27FC236}">
              <a16:creationId xmlns:a16="http://schemas.microsoft.com/office/drawing/2014/main" id="{845D1FC4-0F6D-4404-B354-5812CB965458}"/>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2888974" y="8203096"/>
          <a:ext cx="34798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1126436</xdr:colOff>
      <xdr:row>26</xdr:row>
      <xdr:rowOff>225286</xdr:rowOff>
    </xdr:from>
    <xdr:to>
      <xdr:col>3</xdr:col>
      <xdr:colOff>36555</xdr:colOff>
      <xdr:row>26</xdr:row>
      <xdr:rowOff>584696</xdr:rowOff>
    </xdr:to>
    <xdr:pic>
      <xdr:nvPicPr>
        <xdr:cNvPr id="86" name="Image 85">
          <a:extLst>
            <a:ext uri="{FF2B5EF4-FFF2-40B4-BE49-F238E27FC236}">
              <a16:creationId xmlns:a16="http://schemas.microsoft.com/office/drawing/2014/main" id="{E9E10B8E-0E36-4596-ADA1-A9E19EFBBCF6}"/>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2888975" y="9077738"/>
          <a:ext cx="34798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86139</xdr:colOff>
      <xdr:row>27</xdr:row>
      <xdr:rowOff>159025</xdr:rowOff>
    </xdr:from>
    <xdr:to>
      <xdr:col>0</xdr:col>
      <xdr:colOff>874644</xdr:colOff>
      <xdr:row>27</xdr:row>
      <xdr:rowOff>728870</xdr:rowOff>
    </xdr:to>
    <xdr:pic>
      <xdr:nvPicPr>
        <xdr:cNvPr id="87" name="Image 86">
          <a:extLst>
            <a:ext uri="{FF2B5EF4-FFF2-40B4-BE49-F238E27FC236}">
              <a16:creationId xmlns:a16="http://schemas.microsoft.com/office/drawing/2014/main" id="{3C3F93A0-B3C8-4E43-89EF-5C38C0BF46ED}"/>
            </a:ext>
          </a:extLst>
        </xdr:cNvPr>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86139" y="9859616"/>
          <a:ext cx="788505" cy="5698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1126436</xdr:colOff>
      <xdr:row>28</xdr:row>
      <xdr:rowOff>86139</xdr:rowOff>
    </xdr:from>
    <xdr:to>
      <xdr:col>3</xdr:col>
      <xdr:colOff>36555</xdr:colOff>
      <xdr:row>28</xdr:row>
      <xdr:rowOff>445549</xdr:rowOff>
    </xdr:to>
    <xdr:pic>
      <xdr:nvPicPr>
        <xdr:cNvPr id="89" name="Image 88">
          <a:extLst>
            <a:ext uri="{FF2B5EF4-FFF2-40B4-BE49-F238E27FC236}">
              <a16:creationId xmlns:a16="http://schemas.microsoft.com/office/drawing/2014/main" id="{65B26E6C-02B1-48BE-B1D1-1B128D52D3B1}"/>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2888975" y="10714382"/>
          <a:ext cx="34798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28</xdr:row>
      <xdr:rowOff>33130</xdr:rowOff>
    </xdr:from>
    <xdr:to>
      <xdr:col>0</xdr:col>
      <xdr:colOff>947530</xdr:colOff>
      <xdr:row>28</xdr:row>
      <xdr:rowOff>748747</xdr:rowOff>
    </xdr:to>
    <xdr:pic>
      <xdr:nvPicPr>
        <xdr:cNvPr id="90" name="Image 89">
          <a:extLst>
            <a:ext uri="{FF2B5EF4-FFF2-40B4-BE49-F238E27FC236}">
              <a16:creationId xmlns:a16="http://schemas.microsoft.com/office/drawing/2014/main" id="{14E9112C-0403-4B29-9CFF-D98F5DAE0AE5}"/>
            </a:ext>
          </a:extLst>
        </xdr:cNvPr>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a:off x="0" y="10661373"/>
          <a:ext cx="947530" cy="7156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1113182</xdr:colOff>
      <xdr:row>32</xdr:row>
      <xdr:rowOff>132522</xdr:rowOff>
    </xdr:from>
    <xdr:to>
      <xdr:col>3</xdr:col>
      <xdr:colOff>39176</xdr:colOff>
      <xdr:row>32</xdr:row>
      <xdr:rowOff>491932</xdr:rowOff>
    </xdr:to>
    <xdr:pic>
      <xdr:nvPicPr>
        <xdr:cNvPr id="91" name="Image 90">
          <a:extLst>
            <a:ext uri="{FF2B5EF4-FFF2-40B4-BE49-F238E27FC236}">
              <a16:creationId xmlns:a16="http://schemas.microsoft.com/office/drawing/2014/main" id="{4497409E-DC94-42E8-83A9-6A07FD78EC01}"/>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75721" y="11953461"/>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1106556</xdr:colOff>
      <xdr:row>33</xdr:row>
      <xdr:rowOff>139148</xdr:rowOff>
    </xdr:from>
    <xdr:to>
      <xdr:col>3</xdr:col>
      <xdr:colOff>32550</xdr:colOff>
      <xdr:row>33</xdr:row>
      <xdr:rowOff>498558</xdr:rowOff>
    </xdr:to>
    <xdr:pic>
      <xdr:nvPicPr>
        <xdr:cNvPr id="92" name="Image 91">
          <a:extLst>
            <a:ext uri="{FF2B5EF4-FFF2-40B4-BE49-F238E27FC236}">
              <a16:creationId xmlns:a16="http://schemas.microsoft.com/office/drawing/2014/main" id="{A652650B-116C-43AF-98E5-5D528DA0AE53}"/>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69095" y="12609444"/>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1106556</xdr:colOff>
      <xdr:row>34</xdr:row>
      <xdr:rowOff>185530</xdr:rowOff>
    </xdr:from>
    <xdr:to>
      <xdr:col>3</xdr:col>
      <xdr:colOff>32550</xdr:colOff>
      <xdr:row>34</xdr:row>
      <xdr:rowOff>544940</xdr:rowOff>
    </xdr:to>
    <xdr:pic>
      <xdr:nvPicPr>
        <xdr:cNvPr id="93" name="Image 92">
          <a:extLst>
            <a:ext uri="{FF2B5EF4-FFF2-40B4-BE49-F238E27FC236}">
              <a16:creationId xmlns:a16="http://schemas.microsoft.com/office/drawing/2014/main" id="{13F01D94-4B9F-4FAE-8EDE-54AED3A8DE42}"/>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69095" y="13344939"/>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1106555</xdr:colOff>
      <xdr:row>35</xdr:row>
      <xdr:rowOff>198783</xdr:rowOff>
    </xdr:from>
    <xdr:to>
      <xdr:col>3</xdr:col>
      <xdr:colOff>32549</xdr:colOff>
      <xdr:row>35</xdr:row>
      <xdr:rowOff>558193</xdr:rowOff>
    </xdr:to>
    <xdr:pic>
      <xdr:nvPicPr>
        <xdr:cNvPr id="94" name="Image 93">
          <a:extLst>
            <a:ext uri="{FF2B5EF4-FFF2-40B4-BE49-F238E27FC236}">
              <a16:creationId xmlns:a16="http://schemas.microsoft.com/office/drawing/2014/main" id="{6F6418C9-43B3-409A-9CBF-9B468030AA82}"/>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69094" y="14153322"/>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72887</xdr:colOff>
      <xdr:row>32</xdr:row>
      <xdr:rowOff>46382</xdr:rowOff>
    </xdr:from>
    <xdr:to>
      <xdr:col>0</xdr:col>
      <xdr:colOff>589721</xdr:colOff>
      <xdr:row>33</xdr:row>
      <xdr:rowOff>0</xdr:rowOff>
    </xdr:to>
    <xdr:pic>
      <xdr:nvPicPr>
        <xdr:cNvPr id="95" name="Image 94">
          <a:extLst>
            <a:ext uri="{FF2B5EF4-FFF2-40B4-BE49-F238E27FC236}">
              <a16:creationId xmlns:a16="http://schemas.microsoft.com/office/drawing/2014/main" id="{03284145-1973-4C82-A762-AECFADFD1B11}"/>
            </a:ext>
          </a:extLst>
        </xdr:cNvPr>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72887" y="11867321"/>
          <a:ext cx="516834" cy="6029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33</xdr:row>
      <xdr:rowOff>13252</xdr:rowOff>
    </xdr:from>
    <xdr:to>
      <xdr:col>0</xdr:col>
      <xdr:colOff>675861</xdr:colOff>
      <xdr:row>33</xdr:row>
      <xdr:rowOff>622852</xdr:rowOff>
    </xdr:to>
    <xdr:pic>
      <xdr:nvPicPr>
        <xdr:cNvPr id="96" name="Image 95">
          <a:extLst>
            <a:ext uri="{FF2B5EF4-FFF2-40B4-BE49-F238E27FC236}">
              <a16:creationId xmlns:a16="http://schemas.microsoft.com/office/drawing/2014/main" id="{4A4A5246-7024-4873-890F-3BB533001E8B}"/>
            </a:ext>
          </a:extLst>
        </xdr:cNvPr>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0" y="12483548"/>
          <a:ext cx="675861" cy="6096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59635</xdr:colOff>
      <xdr:row>34</xdr:row>
      <xdr:rowOff>33129</xdr:rowOff>
    </xdr:from>
    <xdr:to>
      <xdr:col>0</xdr:col>
      <xdr:colOff>886807</xdr:colOff>
      <xdr:row>34</xdr:row>
      <xdr:rowOff>707334</xdr:rowOff>
    </xdr:to>
    <xdr:pic>
      <xdr:nvPicPr>
        <xdr:cNvPr id="97" name="Image 96">
          <a:extLst>
            <a:ext uri="{FF2B5EF4-FFF2-40B4-BE49-F238E27FC236}">
              <a16:creationId xmlns:a16="http://schemas.microsoft.com/office/drawing/2014/main" id="{C28BDD25-3C67-446A-B7AB-BB5F38CC7FE0}"/>
            </a:ext>
          </a:extLst>
        </xdr:cNvPr>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bwMode="auto">
        <a:xfrm>
          <a:off x="59635" y="13192538"/>
          <a:ext cx="827172" cy="6742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35</xdr:row>
      <xdr:rowOff>46383</xdr:rowOff>
    </xdr:from>
    <xdr:to>
      <xdr:col>0</xdr:col>
      <xdr:colOff>828260</xdr:colOff>
      <xdr:row>35</xdr:row>
      <xdr:rowOff>781879</xdr:rowOff>
    </xdr:to>
    <xdr:pic>
      <xdr:nvPicPr>
        <xdr:cNvPr id="98" name="Image 97">
          <a:extLst>
            <a:ext uri="{FF2B5EF4-FFF2-40B4-BE49-F238E27FC236}">
              <a16:creationId xmlns:a16="http://schemas.microsoft.com/office/drawing/2014/main" id="{ED07534A-B741-4837-BB89-165BD84EE472}"/>
            </a:ext>
          </a:extLst>
        </xdr:cNvPr>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bwMode="auto">
        <a:xfrm>
          <a:off x="13252" y="14000922"/>
          <a:ext cx="815008" cy="7354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1139687</xdr:colOff>
      <xdr:row>36</xdr:row>
      <xdr:rowOff>192156</xdr:rowOff>
    </xdr:from>
    <xdr:to>
      <xdr:col>3</xdr:col>
      <xdr:colOff>45996</xdr:colOff>
      <xdr:row>36</xdr:row>
      <xdr:rowOff>551566</xdr:rowOff>
    </xdr:to>
    <xdr:pic>
      <xdr:nvPicPr>
        <xdr:cNvPr id="99" name="Image 98">
          <a:extLst>
            <a:ext uri="{FF2B5EF4-FFF2-40B4-BE49-F238E27FC236}">
              <a16:creationId xmlns:a16="http://schemas.microsoft.com/office/drawing/2014/main" id="{D9D5856F-7A47-4584-8F61-53735940B5F3}"/>
            </a:ext>
          </a:extLst>
        </xdr:cNvPr>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bwMode="auto">
        <a:xfrm>
          <a:off x="2902226" y="15021339"/>
          <a:ext cx="34417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1139687</xdr:colOff>
      <xdr:row>37</xdr:row>
      <xdr:rowOff>265043</xdr:rowOff>
    </xdr:from>
    <xdr:to>
      <xdr:col>3</xdr:col>
      <xdr:colOff>45996</xdr:colOff>
      <xdr:row>37</xdr:row>
      <xdr:rowOff>624453</xdr:rowOff>
    </xdr:to>
    <xdr:pic>
      <xdr:nvPicPr>
        <xdr:cNvPr id="100" name="Image 99">
          <a:extLst>
            <a:ext uri="{FF2B5EF4-FFF2-40B4-BE49-F238E27FC236}">
              <a16:creationId xmlns:a16="http://schemas.microsoft.com/office/drawing/2014/main" id="{5FCAB316-8B69-4B4A-933C-872BA4B1A5F6}"/>
            </a:ext>
          </a:extLst>
        </xdr:cNvPr>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bwMode="auto">
        <a:xfrm>
          <a:off x="2902226" y="15962243"/>
          <a:ext cx="34417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1139687</xdr:colOff>
      <xdr:row>38</xdr:row>
      <xdr:rowOff>278295</xdr:rowOff>
    </xdr:from>
    <xdr:to>
      <xdr:col>3</xdr:col>
      <xdr:colOff>45996</xdr:colOff>
      <xdr:row>38</xdr:row>
      <xdr:rowOff>637705</xdr:rowOff>
    </xdr:to>
    <xdr:pic>
      <xdr:nvPicPr>
        <xdr:cNvPr id="103" name="Image 102">
          <a:extLst>
            <a:ext uri="{FF2B5EF4-FFF2-40B4-BE49-F238E27FC236}">
              <a16:creationId xmlns:a16="http://schemas.microsoft.com/office/drawing/2014/main" id="{399F9735-E722-4511-ABFA-E9B99782B879}"/>
            </a:ext>
          </a:extLst>
        </xdr:cNvPr>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bwMode="auto">
        <a:xfrm>
          <a:off x="2902226" y="16909773"/>
          <a:ext cx="344170"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125896</xdr:colOff>
      <xdr:row>36</xdr:row>
      <xdr:rowOff>86139</xdr:rowOff>
    </xdr:from>
    <xdr:to>
      <xdr:col>0</xdr:col>
      <xdr:colOff>912406</xdr:colOff>
      <xdr:row>36</xdr:row>
      <xdr:rowOff>623163</xdr:rowOff>
    </xdr:to>
    <xdr:pic>
      <xdr:nvPicPr>
        <xdr:cNvPr id="108" name="Image 107">
          <a:extLst>
            <a:ext uri="{FF2B5EF4-FFF2-40B4-BE49-F238E27FC236}">
              <a16:creationId xmlns:a16="http://schemas.microsoft.com/office/drawing/2014/main" id="{EB2F15DF-8B7C-4B41-9413-55C176EAA625}"/>
            </a:ext>
          </a:extLst>
        </xdr:cNvPr>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bwMode="auto">
        <a:xfrm>
          <a:off x="125896" y="14915322"/>
          <a:ext cx="786510" cy="5370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46382</xdr:colOff>
      <xdr:row>37</xdr:row>
      <xdr:rowOff>159025</xdr:rowOff>
    </xdr:from>
    <xdr:to>
      <xdr:col>0</xdr:col>
      <xdr:colOff>927652</xdr:colOff>
      <xdr:row>37</xdr:row>
      <xdr:rowOff>714892</xdr:rowOff>
    </xdr:to>
    <xdr:pic>
      <xdr:nvPicPr>
        <xdr:cNvPr id="109" name="Image 108">
          <a:extLst>
            <a:ext uri="{FF2B5EF4-FFF2-40B4-BE49-F238E27FC236}">
              <a16:creationId xmlns:a16="http://schemas.microsoft.com/office/drawing/2014/main" id="{2EFDBE77-863D-42DA-8186-F327B6A1AC7A}"/>
            </a:ext>
          </a:extLst>
        </xdr:cNvPr>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bwMode="auto">
        <a:xfrm>
          <a:off x="46382" y="15856225"/>
          <a:ext cx="881270" cy="5558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33130</xdr:colOff>
      <xdr:row>38</xdr:row>
      <xdr:rowOff>119269</xdr:rowOff>
    </xdr:from>
    <xdr:to>
      <xdr:col>0</xdr:col>
      <xdr:colOff>914400</xdr:colOff>
      <xdr:row>38</xdr:row>
      <xdr:rowOff>722243</xdr:rowOff>
    </xdr:to>
    <xdr:pic>
      <xdr:nvPicPr>
        <xdr:cNvPr id="135" name="Image 134">
          <a:extLst>
            <a:ext uri="{FF2B5EF4-FFF2-40B4-BE49-F238E27FC236}">
              <a16:creationId xmlns:a16="http://schemas.microsoft.com/office/drawing/2014/main" id="{D7C4D8EA-5407-4C07-A926-FF14C77CEB60}"/>
            </a:ext>
          </a:extLst>
        </xdr:cNvPr>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bwMode="auto">
        <a:xfrm>
          <a:off x="33130" y="16750747"/>
          <a:ext cx="881270" cy="6029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39757</xdr:colOff>
      <xdr:row>39</xdr:row>
      <xdr:rowOff>79513</xdr:rowOff>
    </xdr:from>
    <xdr:to>
      <xdr:col>0</xdr:col>
      <xdr:colOff>861391</xdr:colOff>
      <xdr:row>39</xdr:row>
      <xdr:rowOff>596347</xdr:rowOff>
    </xdr:to>
    <xdr:pic>
      <xdr:nvPicPr>
        <xdr:cNvPr id="138" name="Image 137">
          <a:extLst>
            <a:ext uri="{FF2B5EF4-FFF2-40B4-BE49-F238E27FC236}">
              <a16:creationId xmlns:a16="http://schemas.microsoft.com/office/drawing/2014/main" id="{3C79BB5E-8A06-48A7-A238-47D649317A4E}"/>
            </a:ext>
          </a:extLst>
        </xdr:cNvPr>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xdr:blipFill>
      <xdr:spPr bwMode="auto">
        <a:xfrm>
          <a:off x="39757" y="17645270"/>
          <a:ext cx="821634" cy="5168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43</xdr:row>
      <xdr:rowOff>112643</xdr:rowOff>
    </xdr:from>
    <xdr:to>
      <xdr:col>0</xdr:col>
      <xdr:colOff>921026</xdr:colOff>
      <xdr:row>43</xdr:row>
      <xdr:rowOff>762001</xdr:rowOff>
    </xdr:to>
    <xdr:pic>
      <xdr:nvPicPr>
        <xdr:cNvPr id="142" name="Image 141">
          <a:extLst>
            <a:ext uri="{FF2B5EF4-FFF2-40B4-BE49-F238E27FC236}">
              <a16:creationId xmlns:a16="http://schemas.microsoft.com/office/drawing/2014/main" id="{D2FB6B48-B9B6-4516-B37D-82C04DBA078C}"/>
            </a:ext>
          </a:extLst>
        </xdr:cNvPr>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0" y="18725321"/>
          <a:ext cx="921026" cy="6493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112644</xdr:colOff>
      <xdr:row>44</xdr:row>
      <xdr:rowOff>66261</xdr:rowOff>
    </xdr:from>
    <xdr:to>
      <xdr:col>0</xdr:col>
      <xdr:colOff>844164</xdr:colOff>
      <xdr:row>44</xdr:row>
      <xdr:rowOff>538701</xdr:rowOff>
    </xdr:to>
    <xdr:pic>
      <xdr:nvPicPr>
        <xdr:cNvPr id="143" name="Image 142">
          <a:extLst>
            <a:ext uri="{FF2B5EF4-FFF2-40B4-BE49-F238E27FC236}">
              <a16:creationId xmlns:a16="http://schemas.microsoft.com/office/drawing/2014/main" id="{B822A403-C259-4400-9D84-1B2FC3B59CB1}"/>
            </a:ext>
          </a:extLst>
        </xdr:cNvPr>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bwMode="auto">
        <a:xfrm>
          <a:off x="112644" y="19652974"/>
          <a:ext cx="731520" cy="4724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139148</xdr:colOff>
      <xdr:row>45</xdr:row>
      <xdr:rowOff>59635</xdr:rowOff>
    </xdr:from>
    <xdr:to>
      <xdr:col>0</xdr:col>
      <xdr:colOff>870668</xdr:colOff>
      <xdr:row>45</xdr:row>
      <xdr:rowOff>577795</xdr:rowOff>
    </xdr:to>
    <xdr:pic>
      <xdr:nvPicPr>
        <xdr:cNvPr id="144" name="Image 143">
          <a:extLst>
            <a:ext uri="{FF2B5EF4-FFF2-40B4-BE49-F238E27FC236}">
              <a16:creationId xmlns:a16="http://schemas.microsoft.com/office/drawing/2014/main" id="{914705D3-91B8-4B07-AA2D-16D2BEA2874B}"/>
            </a:ext>
          </a:extLst>
        </xdr:cNvPr>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139148" y="20335461"/>
          <a:ext cx="731520" cy="518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298173</xdr:colOff>
      <xdr:row>46</xdr:row>
      <xdr:rowOff>92766</xdr:rowOff>
    </xdr:from>
    <xdr:to>
      <xdr:col>0</xdr:col>
      <xdr:colOff>642731</xdr:colOff>
      <xdr:row>46</xdr:row>
      <xdr:rowOff>601319</xdr:rowOff>
    </xdr:to>
    <xdr:pic>
      <xdr:nvPicPr>
        <xdr:cNvPr id="145" name="Image 144">
          <a:extLst>
            <a:ext uri="{FF2B5EF4-FFF2-40B4-BE49-F238E27FC236}">
              <a16:creationId xmlns:a16="http://schemas.microsoft.com/office/drawing/2014/main" id="{6EB5B28D-C48E-446D-8397-6A6126F35D0A}"/>
            </a:ext>
          </a:extLst>
        </xdr:cNvPr>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bwMode="auto">
        <a:xfrm>
          <a:off x="298173" y="21057705"/>
          <a:ext cx="344558" cy="5085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1113183</xdr:colOff>
      <xdr:row>50</xdr:row>
      <xdr:rowOff>125896</xdr:rowOff>
    </xdr:from>
    <xdr:to>
      <xdr:col>3</xdr:col>
      <xdr:colOff>39177</xdr:colOff>
      <xdr:row>50</xdr:row>
      <xdr:rowOff>485306</xdr:rowOff>
    </xdr:to>
    <xdr:pic>
      <xdr:nvPicPr>
        <xdr:cNvPr id="157" name="Image 156">
          <a:extLst>
            <a:ext uri="{FF2B5EF4-FFF2-40B4-BE49-F238E27FC236}">
              <a16:creationId xmlns:a16="http://schemas.microsoft.com/office/drawing/2014/main" id="{5C495800-30D7-4967-ABD0-9026035252CC}"/>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75722" y="22084748"/>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1106557</xdr:colOff>
      <xdr:row>51</xdr:row>
      <xdr:rowOff>119269</xdr:rowOff>
    </xdr:from>
    <xdr:to>
      <xdr:col>3</xdr:col>
      <xdr:colOff>32551</xdr:colOff>
      <xdr:row>51</xdr:row>
      <xdr:rowOff>478679</xdr:rowOff>
    </xdr:to>
    <xdr:pic>
      <xdr:nvPicPr>
        <xdr:cNvPr id="158" name="Image 157">
          <a:extLst>
            <a:ext uri="{FF2B5EF4-FFF2-40B4-BE49-F238E27FC236}">
              <a16:creationId xmlns:a16="http://schemas.microsoft.com/office/drawing/2014/main" id="{E06362D7-4EC0-4CB8-AD91-549FF7C4180E}"/>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69096" y="22727478"/>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1106557</xdr:colOff>
      <xdr:row>52</xdr:row>
      <xdr:rowOff>185530</xdr:rowOff>
    </xdr:from>
    <xdr:to>
      <xdr:col>3</xdr:col>
      <xdr:colOff>32551</xdr:colOff>
      <xdr:row>52</xdr:row>
      <xdr:rowOff>544940</xdr:rowOff>
    </xdr:to>
    <xdr:pic>
      <xdr:nvPicPr>
        <xdr:cNvPr id="159" name="Image 158">
          <a:extLst>
            <a:ext uri="{FF2B5EF4-FFF2-40B4-BE49-F238E27FC236}">
              <a16:creationId xmlns:a16="http://schemas.microsoft.com/office/drawing/2014/main" id="{777512B8-AF58-455E-BE79-DAC2D7EA61DD}"/>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2869096" y="23482852"/>
          <a:ext cx="363855" cy="3594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245165</xdr:colOff>
      <xdr:row>50</xdr:row>
      <xdr:rowOff>19878</xdr:rowOff>
    </xdr:from>
    <xdr:to>
      <xdr:col>0</xdr:col>
      <xdr:colOff>723588</xdr:colOff>
      <xdr:row>50</xdr:row>
      <xdr:rowOff>616949</xdr:rowOff>
    </xdr:to>
    <xdr:pic>
      <xdr:nvPicPr>
        <xdr:cNvPr id="160" name="Image 159">
          <a:extLst>
            <a:ext uri="{FF2B5EF4-FFF2-40B4-BE49-F238E27FC236}">
              <a16:creationId xmlns:a16="http://schemas.microsoft.com/office/drawing/2014/main" id="{13B3F7F5-FF03-461C-8CCC-0DDFEB81667E}"/>
            </a:ext>
          </a:extLst>
        </xdr:cNvPr>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bwMode="auto">
        <a:xfrm>
          <a:off x="245165" y="21978730"/>
          <a:ext cx="478423" cy="5970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192157</xdr:colOff>
      <xdr:row>51</xdr:row>
      <xdr:rowOff>79513</xdr:rowOff>
    </xdr:from>
    <xdr:to>
      <xdr:col>0</xdr:col>
      <xdr:colOff>751821</xdr:colOff>
      <xdr:row>51</xdr:row>
      <xdr:rowOff>615866</xdr:rowOff>
    </xdr:to>
    <xdr:pic>
      <xdr:nvPicPr>
        <xdr:cNvPr id="161" name="Image 160">
          <a:extLst>
            <a:ext uri="{FF2B5EF4-FFF2-40B4-BE49-F238E27FC236}">
              <a16:creationId xmlns:a16="http://schemas.microsoft.com/office/drawing/2014/main" id="{9242FDAF-8DE2-4779-988D-9E4FBE0388C9}"/>
            </a:ext>
          </a:extLst>
        </xdr:cNvPr>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bwMode="auto">
        <a:xfrm>
          <a:off x="192157" y="22687722"/>
          <a:ext cx="559664" cy="5363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172279</xdr:colOff>
      <xdr:row>52</xdr:row>
      <xdr:rowOff>139148</xdr:rowOff>
    </xdr:from>
    <xdr:to>
      <xdr:col>0</xdr:col>
      <xdr:colOff>795131</xdr:colOff>
      <xdr:row>52</xdr:row>
      <xdr:rowOff>695740</xdr:rowOff>
    </xdr:to>
    <xdr:pic>
      <xdr:nvPicPr>
        <xdr:cNvPr id="162" name="Image 161">
          <a:extLst>
            <a:ext uri="{FF2B5EF4-FFF2-40B4-BE49-F238E27FC236}">
              <a16:creationId xmlns:a16="http://schemas.microsoft.com/office/drawing/2014/main" id="{2044BD9F-C90D-4307-B4F0-7B86B97367E0}"/>
            </a:ext>
          </a:extLst>
        </xdr:cNvPr>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bwMode="auto">
        <a:xfrm>
          <a:off x="172279" y="23436470"/>
          <a:ext cx="622852" cy="5565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145773</xdr:colOff>
      <xdr:row>53</xdr:row>
      <xdr:rowOff>112643</xdr:rowOff>
    </xdr:from>
    <xdr:to>
      <xdr:col>0</xdr:col>
      <xdr:colOff>840949</xdr:colOff>
      <xdr:row>53</xdr:row>
      <xdr:rowOff>566896</xdr:rowOff>
    </xdr:to>
    <xdr:pic>
      <xdr:nvPicPr>
        <xdr:cNvPr id="163" name="Image 162">
          <a:extLst>
            <a:ext uri="{FF2B5EF4-FFF2-40B4-BE49-F238E27FC236}">
              <a16:creationId xmlns:a16="http://schemas.microsoft.com/office/drawing/2014/main" id="{BF9E5171-6463-4CE9-B25C-A399D11161AE}"/>
            </a:ext>
          </a:extLst>
        </xdr:cNvPr>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145773" y="24205095"/>
          <a:ext cx="695176" cy="45425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86138</xdr:colOff>
      <xdr:row>54</xdr:row>
      <xdr:rowOff>79512</xdr:rowOff>
    </xdr:from>
    <xdr:to>
      <xdr:col>0</xdr:col>
      <xdr:colOff>914399</xdr:colOff>
      <xdr:row>54</xdr:row>
      <xdr:rowOff>695737</xdr:rowOff>
    </xdr:to>
    <xdr:pic>
      <xdr:nvPicPr>
        <xdr:cNvPr id="164" name="Image 163">
          <a:extLst>
            <a:ext uri="{FF2B5EF4-FFF2-40B4-BE49-F238E27FC236}">
              <a16:creationId xmlns:a16="http://schemas.microsoft.com/office/drawing/2014/main" id="{FDB174F9-56EE-48E1-BE82-CFF166C7C566}"/>
            </a:ext>
          </a:extLst>
        </xdr:cNvPr>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a:stretch/>
      </xdr:blipFill>
      <xdr:spPr bwMode="auto">
        <a:xfrm>
          <a:off x="86138" y="24940590"/>
          <a:ext cx="828261" cy="616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205408</xdr:colOff>
      <xdr:row>58</xdr:row>
      <xdr:rowOff>79513</xdr:rowOff>
    </xdr:from>
    <xdr:to>
      <xdr:col>0</xdr:col>
      <xdr:colOff>535041</xdr:colOff>
      <xdr:row>58</xdr:row>
      <xdr:rowOff>497881</xdr:rowOff>
    </xdr:to>
    <xdr:pic>
      <xdr:nvPicPr>
        <xdr:cNvPr id="165" name="Image 164">
          <a:extLst>
            <a:ext uri="{FF2B5EF4-FFF2-40B4-BE49-F238E27FC236}">
              <a16:creationId xmlns:a16="http://schemas.microsoft.com/office/drawing/2014/main" id="{CAB180AF-E39A-4F9C-8C70-5C7BEB4C222F}"/>
            </a:ext>
          </a:extLst>
        </xdr:cNvPr>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bwMode="auto">
        <a:xfrm>
          <a:off x="205408" y="26053774"/>
          <a:ext cx="329633" cy="4183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238538</xdr:colOff>
      <xdr:row>59</xdr:row>
      <xdr:rowOff>112644</xdr:rowOff>
    </xdr:from>
    <xdr:to>
      <xdr:col>0</xdr:col>
      <xdr:colOff>907773</xdr:colOff>
      <xdr:row>59</xdr:row>
      <xdr:rowOff>576470</xdr:rowOff>
    </xdr:to>
    <xdr:pic>
      <xdr:nvPicPr>
        <xdr:cNvPr id="166" name="Image 165">
          <a:extLst>
            <a:ext uri="{FF2B5EF4-FFF2-40B4-BE49-F238E27FC236}">
              <a16:creationId xmlns:a16="http://schemas.microsoft.com/office/drawing/2014/main" id="{FCDE78CE-767A-4C8E-9422-5D4C568A5438}"/>
            </a:ext>
          </a:extLst>
        </xdr:cNvPr>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a:stretch/>
      </xdr:blipFill>
      <xdr:spPr bwMode="auto">
        <a:xfrm>
          <a:off x="238538" y="26776018"/>
          <a:ext cx="669235" cy="4638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46382</xdr:colOff>
      <xdr:row>60</xdr:row>
      <xdr:rowOff>33130</xdr:rowOff>
    </xdr:from>
    <xdr:to>
      <xdr:col>0</xdr:col>
      <xdr:colOff>936265</xdr:colOff>
      <xdr:row>60</xdr:row>
      <xdr:rowOff>596347</xdr:rowOff>
    </xdr:to>
    <xdr:pic>
      <xdr:nvPicPr>
        <xdr:cNvPr id="170" name="Image 169">
          <a:extLst>
            <a:ext uri="{FF2B5EF4-FFF2-40B4-BE49-F238E27FC236}">
              <a16:creationId xmlns:a16="http://schemas.microsoft.com/office/drawing/2014/main" id="{A8B01D37-AC6E-4BF7-B0D7-A6312EDF37EE}"/>
            </a:ext>
          </a:extLst>
        </xdr:cNvPr>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46382" y="27385617"/>
          <a:ext cx="889883" cy="563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450574</xdr:colOff>
      <xdr:row>61</xdr:row>
      <xdr:rowOff>33131</xdr:rowOff>
    </xdr:from>
    <xdr:to>
      <xdr:col>0</xdr:col>
      <xdr:colOff>801756</xdr:colOff>
      <xdr:row>61</xdr:row>
      <xdr:rowOff>669235</xdr:rowOff>
    </xdr:to>
    <xdr:pic>
      <xdr:nvPicPr>
        <xdr:cNvPr id="184" name="Image 183">
          <a:extLst>
            <a:ext uri="{FF2B5EF4-FFF2-40B4-BE49-F238E27FC236}">
              <a16:creationId xmlns:a16="http://schemas.microsoft.com/office/drawing/2014/main" id="{C1C8B950-BC86-4DC0-BA1E-A62ADAA27C90}"/>
            </a:ext>
          </a:extLst>
        </xdr:cNvPr>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450574" y="28074731"/>
          <a:ext cx="351182" cy="636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26505</xdr:colOff>
      <xdr:row>62</xdr:row>
      <xdr:rowOff>33131</xdr:rowOff>
    </xdr:from>
    <xdr:to>
      <xdr:col>0</xdr:col>
      <xdr:colOff>669235</xdr:colOff>
      <xdr:row>62</xdr:row>
      <xdr:rowOff>602974</xdr:rowOff>
    </xdr:to>
    <xdr:pic>
      <xdr:nvPicPr>
        <xdr:cNvPr id="191" name="Image 190">
          <a:extLst>
            <a:ext uri="{FF2B5EF4-FFF2-40B4-BE49-F238E27FC236}">
              <a16:creationId xmlns:a16="http://schemas.microsoft.com/office/drawing/2014/main" id="{9BE24BEB-3CFA-48B0-BD0E-B0E5A32839B1}"/>
            </a:ext>
          </a:extLst>
        </xdr:cNvPr>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bwMode="auto">
        <a:xfrm>
          <a:off x="26505" y="28830105"/>
          <a:ext cx="642730" cy="56984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145773</xdr:colOff>
      <xdr:row>63</xdr:row>
      <xdr:rowOff>13251</xdr:rowOff>
    </xdr:from>
    <xdr:to>
      <xdr:col>0</xdr:col>
      <xdr:colOff>609600</xdr:colOff>
      <xdr:row>63</xdr:row>
      <xdr:rowOff>583094</xdr:rowOff>
    </xdr:to>
    <xdr:pic>
      <xdr:nvPicPr>
        <xdr:cNvPr id="193" name="Image 192">
          <a:extLst>
            <a:ext uri="{FF2B5EF4-FFF2-40B4-BE49-F238E27FC236}">
              <a16:creationId xmlns:a16="http://schemas.microsoft.com/office/drawing/2014/main" id="{F258C92D-DF0A-427E-8AAA-A04367DCC7C4}"/>
            </a:ext>
          </a:extLst>
        </xdr:cNvPr>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145773" y="29406573"/>
          <a:ext cx="463827" cy="56984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33131</xdr:colOff>
      <xdr:row>64</xdr:row>
      <xdr:rowOff>66261</xdr:rowOff>
    </xdr:from>
    <xdr:to>
      <xdr:col>0</xdr:col>
      <xdr:colOff>682487</xdr:colOff>
      <xdr:row>64</xdr:row>
      <xdr:rowOff>702365</xdr:rowOff>
    </xdr:to>
    <xdr:pic>
      <xdr:nvPicPr>
        <xdr:cNvPr id="195" name="Image 194">
          <a:extLst>
            <a:ext uri="{FF2B5EF4-FFF2-40B4-BE49-F238E27FC236}">
              <a16:creationId xmlns:a16="http://schemas.microsoft.com/office/drawing/2014/main" id="{CDEA45BB-7B4B-4C5B-8EA2-6C7D3FF9704B}"/>
            </a:ext>
          </a:extLst>
        </xdr:cNvPr>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bwMode="auto">
        <a:xfrm>
          <a:off x="33131" y="30128818"/>
          <a:ext cx="649356" cy="636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46382</xdr:colOff>
      <xdr:row>68</xdr:row>
      <xdr:rowOff>59635</xdr:rowOff>
    </xdr:from>
    <xdr:to>
      <xdr:col>0</xdr:col>
      <xdr:colOff>816002</xdr:colOff>
      <xdr:row>68</xdr:row>
      <xdr:rowOff>425395</xdr:rowOff>
    </xdr:to>
    <xdr:pic>
      <xdr:nvPicPr>
        <xdr:cNvPr id="196" name="Image 195">
          <a:extLst>
            <a:ext uri="{FF2B5EF4-FFF2-40B4-BE49-F238E27FC236}">
              <a16:creationId xmlns:a16="http://schemas.microsoft.com/office/drawing/2014/main" id="{EB357827-CD10-4BAF-8748-6F1BEEB51463}"/>
            </a:ext>
          </a:extLst>
        </xdr:cNvPr>
        <xdr:cNvPicPr/>
      </xdr:nvPicPr>
      <xdr:blipFill rotWithShape="1">
        <a:blip xmlns:r="http://schemas.openxmlformats.org/officeDocument/2006/relationships" r:embed="rId33" cstate="email">
          <a:extLst>
            <a:ext uri="{28A0092B-C50C-407E-A947-70E740481C1C}">
              <a14:useLocalDpi xmlns:a14="http://schemas.microsoft.com/office/drawing/2010/main"/>
            </a:ext>
          </a:extLst>
        </a:blip>
        <a:srcRect/>
        <a:stretch/>
      </xdr:blipFill>
      <xdr:spPr bwMode="auto">
        <a:xfrm>
          <a:off x="46382" y="31208870"/>
          <a:ext cx="769620" cy="3657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33130</xdr:colOff>
      <xdr:row>69</xdr:row>
      <xdr:rowOff>99392</xdr:rowOff>
    </xdr:from>
    <xdr:to>
      <xdr:col>0</xdr:col>
      <xdr:colOff>802750</xdr:colOff>
      <xdr:row>69</xdr:row>
      <xdr:rowOff>396572</xdr:rowOff>
    </xdr:to>
    <xdr:pic>
      <xdr:nvPicPr>
        <xdr:cNvPr id="197" name="Image 196">
          <a:extLst>
            <a:ext uri="{FF2B5EF4-FFF2-40B4-BE49-F238E27FC236}">
              <a16:creationId xmlns:a16="http://schemas.microsoft.com/office/drawing/2014/main" id="{5EE4E070-14B6-4819-95B5-72E709469308}"/>
            </a:ext>
          </a:extLst>
        </xdr:cNvPr>
        <xdr:cNvPicPr/>
      </xdr:nvPicPr>
      <xdr:blipFill rotWithShape="1">
        <a:blip xmlns:r="http://schemas.openxmlformats.org/officeDocument/2006/relationships" r:embed="rId34" cstate="email">
          <a:extLst>
            <a:ext uri="{28A0092B-C50C-407E-A947-70E740481C1C}">
              <a14:useLocalDpi xmlns:a14="http://schemas.microsoft.com/office/drawing/2010/main"/>
            </a:ext>
          </a:extLst>
        </a:blip>
        <a:srcRect/>
        <a:stretch/>
      </xdr:blipFill>
      <xdr:spPr bwMode="auto">
        <a:xfrm>
          <a:off x="33130" y="31765462"/>
          <a:ext cx="769620" cy="2971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33131</xdr:colOff>
      <xdr:row>70</xdr:row>
      <xdr:rowOff>79512</xdr:rowOff>
    </xdr:from>
    <xdr:to>
      <xdr:col>0</xdr:col>
      <xdr:colOff>802751</xdr:colOff>
      <xdr:row>70</xdr:row>
      <xdr:rowOff>384312</xdr:rowOff>
    </xdr:to>
    <xdr:pic>
      <xdr:nvPicPr>
        <xdr:cNvPr id="198" name="Image 197">
          <a:extLst>
            <a:ext uri="{FF2B5EF4-FFF2-40B4-BE49-F238E27FC236}">
              <a16:creationId xmlns:a16="http://schemas.microsoft.com/office/drawing/2014/main" id="{36DB33D0-C547-4AEF-9D5E-BF7F5D2165B7}"/>
            </a:ext>
          </a:extLst>
        </xdr:cNvPr>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a:stretch/>
      </xdr:blipFill>
      <xdr:spPr bwMode="auto">
        <a:xfrm>
          <a:off x="33131" y="32262416"/>
          <a:ext cx="769620" cy="304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39757</xdr:colOff>
      <xdr:row>71</xdr:row>
      <xdr:rowOff>86139</xdr:rowOff>
    </xdr:from>
    <xdr:to>
      <xdr:col>0</xdr:col>
      <xdr:colOff>809377</xdr:colOff>
      <xdr:row>71</xdr:row>
      <xdr:rowOff>413799</xdr:rowOff>
    </xdr:to>
    <xdr:pic>
      <xdr:nvPicPr>
        <xdr:cNvPr id="199" name="Image 198">
          <a:extLst>
            <a:ext uri="{FF2B5EF4-FFF2-40B4-BE49-F238E27FC236}">
              <a16:creationId xmlns:a16="http://schemas.microsoft.com/office/drawing/2014/main" id="{C62173BF-AACC-4CCA-80BD-649866930FF6}"/>
            </a:ext>
          </a:extLst>
        </xdr:cNvPr>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a:stretch/>
      </xdr:blipFill>
      <xdr:spPr bwMode="auto">
        <a:xfrm>
          <a:off x="39757" y="32785878"/>
          <a:ext cx="76962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72</xdr:row>
      <xdr:rowOff>72887</xdr:rowOff>
    </xdr:from>
    <xdr:to>
      <xdr:col>0</xdr:col>
      <xdr:colOff>809376</xdr:colOff>
      <xdr:row>72</xdr:row>
      <xdr:rowOff>392927</xdr:rowOff>
    </xdr:to>
    <xdr:pic>
      <xdr:nvPicPr>
        <xdr:cNvPr id="200" name="Image 199">
          <a:extLst>
            <a:ext uri="{FF2B5EF4-FFF2-40B4-BE49-F238E27FC236}">
              <a16:creationId xmlns:a16="http://schemas.microsoft.com/office/drawing/2014/main" id="{0EF547C4-035C-4506-90CC-9188CFB2E963}"/>
            </a:ext>
          </a:extLst>
        </xdr:cNvPr>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bwMode="auto">
        <a:xfrm>
          <a:off x="39756" y="33289461"/>
          <a:ext cx="769620" cy="3200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73</xdr:row>
      <xdr:rowOff>79513</xdr:rowOff>
    </xdr:from>
    <xdr:to>
      <xdr:col>0</xdr:col>
      <xdr:colOff>809376</xdr:colOff>
      <xdr:row>73</xdr:row>
      <xdr:rowOff>384313</xdr:rowOff>
    </xdr:to>
    <xdr:pic>
      <xdr:nvPicPr>
        <xdr:cNvPr id="201" name="Image 200">
          <a:extLst>
            <a:ext uri="{FF2B5EF4-FFF2-40B4-BE49-F238E27FC236}">
              <a16:creationId xmlns:a16="http://schemas.microsoft.com/office/drawing/2014/main" id="{0DA0A2AC-AE17-4783-886A-94B4B1A1980E}"/>
            </a:ext>
          </a:extLst>
        </xdr:cNvPr>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bwMode="auto">
        <a:xfrm>
          <a:off x="39756" y="33812922"/>
          <a:ext cx="769620" cy="304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74</xdr:row>
      <xdr:rowOff>92765</xdr:rowOff>
    </xdr:from>
    <xdr:to>
      <xdr:col>0</xdr:col>
      <xdr:colOff>778896</xdr:colOff>
      <xdr:row>74</xdr:row>
      <xdr:rowOff>420425</xdr:rowOff>
    </xdr:to>
    <xdr:pic>
      <xdr:nvPicPr>
        <xdr:cNvPr id="202" name="Image 201">
          <a:extLst>
            <a:ext uri="{FF2B5EF4-FFF2-40B4-BE49-F238E27FC236}">
              <a16:creationId xmlns:a16="http://schemas.microsoft.com/office/drawing/2014/main" id="{1AA8B9DF-7699-41A5-8D7C-1CF287623471}"/>
            </a:ext>
          </a:extLst>
        </xdr:cNvPr>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a:stretch/>
      </xdr:blipFill>
      <xdr:spPr bwMode="auto">
        <a:xfrm>
          <a:off x="39756" y="34343008"/>
          <a:ext cx="73914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75</xdr:row>
      <xdr:rowOff>79514</xdr:rowOff>
    </xdr:from>
    <xdr:to>
      <xdr:col>0</xdr:col>
      <xdr:colOff>778896</xdr:colOff>
      <xdr:row>75</xdr:row>
      <xdr:rowOff>407174</xdr:rowOff>
    </xdr:to>
    <xdr:pic>
      <xdr:nvPicPr>
        <xdr:cNvPr id="203" name="Image 202">
          <a:extLst>
            <a:ext uri="{FF2B5EF4-FFF2-40B4-BE49-F238E27FC236}">
              <a16:creationId xmlns:a16="http://schemas.microsoft.com/office/drawing/2014/main" id="{1F064097-ADE1-43FF-B311-8970AFC17870}"/>
            </a:ext>
          </a:extLst>
        </xdr:cNvPr>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a:stretch/>
      </xdr:blipFill>
      <xdr:spPr bwMode="auto">
        <a:xfrm>
          <a:off x="39756" y="34846592"/>
          <a:ext cx="73914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59635</xdr:colOff>
      <xdr:row>76</xdr:row>
      <xdr:rowOff>99391</xdr:rowOff>
    </xdr:from>
    <xdr:to>
      <xdr:col>0</xdr:col>
      <xdr:colOff>798775</xdr:colOff>
      <xdr:row>76</xdr:row>
      <xdr:rowOff>411811</xdr:rowOff>
    </xdr:to>
    <xdr:pic>
      <xdr:nvPicPr>
        <xdr:cNvPr id="204" name="Image 203">
          <a:extLst>
            <a:ext uri="{FF2B5EF4-FFF2-40B4-BE49-F238E27FC236}">
              <a16:creationId xmlns:a16="http://schemas.microsoft.com/office/drawing/2014/main" id="{2DEEB1FA-11A2-4390-BCA2-BC5B6921EC46}"/>
            </a:ext>
          </a:extLst>
        </xdr:cNvPr>
        <xdr:cNvPicPr/>
      </xdr:nvPicPr>
      <xdr:blipFill rotWithShape="1">
        <a:blip xmlns:r="http://schemas.openxmlformats.org/officeDocument/2006/relationships" r:embed="rId41" cstate="email">
          <a:extLst>
            <a:ext uri="{28A0092B-C50C-407E-A947-70E740481C1C}">
              <a14:useLocalDpi xmlns:a14="http://schemas.microsoft.com/office/drawing/2010/main"/>
            </a:ext>
          </a:extLst>
        </a:blip>
        <a:srcRect/>
        <a:stretch/>
      </xdr:blipFill>
      <xdr:spPr bwMode="auto">
        <a:xfrm>
          <a:off x="59635" y="35383304"/>
          <a:ext cx="739140" cy="3124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53008</xdr:colOff>
      <xdr:row>77</xdr:row>
      <xdr:rowOff>92765</xdr:rowOff>
    </xdr:from>
    <xdr:to>
      <xdr:col>0</xdr:col>
      <xdr:colOff>792148</xdr:colOff>
      <xdr:row>77</xdr:row>
      <xdr:rowOff>412805</xdr:rowOff>
    </xdr:to>
    <xdr:pic>
      <xdr:nvPicPr>
        <xdr:cNvPr id="206" name="Image 205">
          <a:extLst>
            <a:ext uri="{FF2B5EF4-FFF2-40B4-BE49-F238E27FC236}">
              <a16:creationId xmlns:a16="http://schemas.microsoft.com/office/drawing/2014/main" id="{17FFC5AD-FC14-463E-BA5B-0951FC7E3FF6}"/>
            </a:ext>
          </a:extLst>
        </xdr:cNvPr>
        <xdr:cNvPicPr/>
      </xdr:nvPicPr>
      <xdr:blipFill rotWithShape="1">
        <a:blip xmlns:r="http://schemas.openxmlformats.org/officeDocument/2006/relationships" r:embed="rId42" cstate="email">
          <a:extLst>
            <a:ext uri="{28A0092B-C50C-407E-A947-70E740481C1C}">
              <a14:useLocalDpi xmlns:a14="http://schemas.microsoft.com/office/drawing/2010/main"/>
            </a:ext>
          </a:extLst>
        </a:blip>
        <a:srcRect/>
        <a:stretch/>
      </xdr:blipFill>
      <xdr:spPr bwMode="auto">
        <a:xfrm>
          <a:off x="53008" y="35893513"/>
          <a:ext cx="739140" cy="3200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33130</xdr:colOff>
      <xdr:row>78</xdr:row>
      <xdr:rowOff>79513</xdr:rowOff>
    </xdr:from>
    <xdr:to>
      <xdr:col>0</xdr:col>
      <xdr:colOff>772270</xdr:colOff>
      <xdr:row>78</xdr:row>
      <xdr:rowOff>407173</xdr:rowOff>
    </xdr:to>
    <xdr:pic>
      <xdr:nvPicPr>
        <xdr:cNvPr id="207" name="Image 206">
          <a:extLst>
            <a:ext uri="{FF2B5EF4-FFF2-40B4-BE49-F238E27FC236}">
              <a16:creationId xmlns:a16="http://schemas.microsoft.com/office/drawing/2014/main" id="{219AA0F7-9366-4EFD-B0B2-6D4EF8EBE4A4}"/>
            </a:ext>
          </a:extLst>
        </xdr:cNvPr>
        <xdr:cNvPicPr/>
      </xdr:nvPicPr>
      <xdr:blipFill rotWithShape="1">
        <a:blip xmlns:r="http://schemas.openxmlformats.org/officeDocument/2006/relationships" r:embed="rId43" cstate="email">
          <a:extLst>
            <a:ext uri="{28A0092B-C50C-407E-A947-70E740481C1C}">
              <a14:useLocalDpi xmlns:a14="http://schemas.microsoft.com/office/drawing/2010/main"/>
            </a:ext>
          </a:extLst>
        </a:blip>
        <a:srcRect/>
        <a:stretch/>
      </xdr:blipFill>
      <xdr:spPr bwMode="auto">
        <a:xfrm>
          <a:off x="33130" y="36397096"/>
          <a:ext cx="73914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79</xdr:row>
      <xdr:rowOff>66261</xdr:rowOff>
    </xdr:from>
    <xdr:to>
      <xdr:col>0</xdr:col>
      <xdr:colOff>778896</xdr:colOff>
      <xdr:row>79</xdr:row>
      <xdr:rowOff>386301</xdr:rowOff>
    </xdr:to>
    <xdr:pic>
      <xdr:nvPicPr>
        <xdr:cNvPr id="209" name="Image 208">
          <a:extLst>
            <a:ext uri="{FF2B5EF4-FFF2-40B4-BE49-F238E27FC236}">
              <a16:creationId xmlns:a16="http://schemas.microsoft.com/office/drawing/2014/main" id="{656A8741-8F34-4052-9665-BCB3CC232546}"/>
            </a:ext>
          </a:extLst>
        </xdr:cNvPr>
        <xdr:cNvPicPr/>
      </xdr:nvPicPr>
      <xdr:blipFill rotWithShape="1">
        <a:blip xmlns:r="http://schemas.openxmlformats.org/officeDocument/2006/relationships" r:embed="rId44" cstate="email">
          <a:extLst>
            <a:ext uri="{28A0092B-C50C-407E-A947-70E740481C1C}">
              <a14:useLocalDpi xmlns:a14="http://schemas.microsoft.com/office/drawing/2010/main"/>
            </a:ext>
          </a:extLst>
        </a:blip>
        <a:srcRect/>
        <a:stretch/>
      </xdr:blipFill>
      <xdr:spPr bwMode="auto">
        <a:xfrm>
          <a:off x="39756" y="36900678"/>
          <a:ext cx="739140" cy="3200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26504</xdr:colOff>
      <xdr:row>80</xdr:row>
      <xdr:rowOff>99392</xdr:rowOff>
    </xdr:from>
    <xdr:to>
      <xdr:col>0</xdr:col>
      <xdr:colOff>864704</xdr:colOff>
      <xdr:row>80</xdr:row>
      <xdr:rowOff>419432</xdr:rowOff>
    </xdr:to>
    <xdr:pic>
      <xdr:nvPicPr>
        <xdr:cNvPr id="211" name="Image 210">
          <a:extLst>
            <a:ext uri="{FF2B5EF4-FFF2-40B4-BE49-F238E27FC236}">
              <a16:creationId xmlns:a16="http://schemas.microsoft.com/office/drawing/2014/main" id="{C5E7F4EA-332A-447E-BAFA-4CD659A6F331}"/>
            </a:ext>
          </a:extLst>
        </xdr:cNvPr>
        <xdr:cNvPicPr/>
      </xdr:nvPicPr>
      <xdr:blipFill rotWithShape="1">
        <a:blip xmlns:r="http://schemas.openxmlformats.org/officeDocument/2006/relationships" r:embed="rId45" cstate="email">
          <a:extLst>
            <a:ext uri="{28A0092B-C50C-407E-A947-70E740481C1C}">
              <a14:useLocalDpi xmlns:a14="http://schemas.microsoft.com/office/drawing/2010/main"/>
            </a:ext>
          </a:extLst>
        </a:blip>
        <a:srcRect/>
        <a:stretch/>
      </xdr:blipFill>
      <xdr:spPr bwMode="auto">
        <a:xfrm>
          <a:off x="26504" y="37450644"/>
          <a:ext cx="838200" cy="3200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33131</xdr:colOff>
      <xdr:row>81</xdr:row>
      <xdr:rowOff>112644</xdr:rowOff>
    </xdr:from>
    <xdr:to>
      <xdr:col>0</xdr:col>
      <xdr:colOff>871331</xdr:colOff>
      <xdr:row>81</xdr:row>
      <xdr:rowOff>425064</xdr:rowOff>
    </xdr:to>
    <xdr:pic>
      <xdr:nvPicPr>
        <xdr:cNvPr id="212" name="Image 211">
          <a:extLst>
            <a:ext uri="{FF2B5EF4-FFF2-40B4-BE49-F238E27FC236}">
              <a16:creationId xmlns:a16="http://schemas.microsoft.com/office/drawing/2014/main" id="{9B04EA8B-FFDC-4D62-97A5-C3C5DF013013}"/>
            </a:ext>
          </a:extLst>
        </xdr:cNvPr>
        <xdr:cNvPicPr/>
      </xdr:nvPicPr>
      <xdr:blipFill rotWithShape="1">
        <a:blip xmlns:r="http://schemas.openxmlformats.org/officeDocument/2006/relationships" r:embed="rId46" cstate="email">
          <a:extLst>
            <a:ext uri="{28A0092B-C50C-407E-A947-70E740481C1C}">
              <a14:useLocalDpi xmlns:a14="http://schemas.microsoft.com/office/drawing/2010/main"/>
            </a:ext>
          </a:extLst>
        </a:blip>
        <a:srcRect/>
        <a:stretch/>
      </xdr:blipFill>
      <xdr:spPr bwMode="auto">
        <a:xfrm>
          <a:off x="33131" y="37980731"/>
          <a:ext cx="838200" cy="3124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82</xdr:row>
      <xdr:rowOff>66261</xdr:rowOff>
    </xdr:from>
    <xdr:to>
      <xdr:col>0</xdr:col>
      <xdr:colOff>877956</xdr:colOff>
      <xdr:row>82</xdr:row>
      <xdr:rowOff>393921</xdr:rowOff>
    </xdr:to>
    <xdr:pic>
      <xdr:nvPicPr>
        <xdr:cNvPr id="213" name="Image 212">
          <a:extLst>
            <a:ext uri="{FF2B5EF4-FFF2-40B4-BE49-F238E27FC236}">
              <a16:creationId xmlns:a16="http://schemas.microsoft.com/office/drawing/2014/main" id="{1BDA3E3F-0AC7-4C9F-8261-AFDAC8C41785}"/>
            </a:ext>
          </a:extLst>
        </xdr:cNvPr>
        <xdr:cNvPicPr/>
      </xdr:nvPicPr>
      <xdr:blipFill rotWithShape="1">
        <a:blip xmlns:r="http://schemas.openxmlformats.org/officeDocument/2006/relationships" r:embed="rId47" cstate="email">
          <a:extLst>
            <a:ext uri="{28A0092B-C50C-407E-A947-70E740481C1C}">
              <a14:useLocalDpi xmlns:a14="http://schemas.microsoft.com/office/drawing/2010/main"/>
            </a:ext>
          </a:extLst>
        </a:blip>
        <a:srcRect/>
        <a:stretch/>
      </xdr:blipFill>
      <xdr:spPr bwMode="auto">
        <a:xfrm>
          <a:off x="39756" y="38451183"/>
          <a:ext cx="83820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53009</xdr:colOff>
      <xdr:row>83</xdr:row>
      <xdr:rowOff>53008</xdr:rowOff>
    </xdr:from>
    <xdr:to>
      <xdr:col>0</xdr:col>
      <xdr:colOff>891209</xdr:colOff>
      <xdr:row>83</xdr:row>
      <xdr:rowOff>403528</xdr:rowOff>
    </xdr:to>
    <xdr:pic>
      <xdr:nvPicPr>
        <xdr:cNvPr id="214" name="Image 213">
          <a:extLst>
            <a:ext uri="{FF2B5EF4-FFF2-40B4-BE49-F238E27FC236}">
              <a16:creationId xmlns:a16="http://schemas.microsoft.com/office/drawing/2014/main" id="{C2FDCCA1-9A47-4019-BB5D-E94F93FF574E}"/>
            </a:ext>
          </a:extLst>
        </xdr:cNvPr>
        <xdr:cNvPicPr/>
      </xdr:nvPicPr>
      <xdr:blipFill rotWithShape="1">
        <a:blip xmlns:r="http://schemas.openxmlformats.org/officeDocument/2006/relationships" r:embed="rId48" cstate="email">
          <a:extLst>
            <a:ext uri="{28A0092B-C50C-407E-A947-70E740481C1C}">
              <a14:useLocalDpi xmlns:a14="http://schemas.microsoft.com/office/drawing/2010/main"/>
            </a:ext>
          </a:extLst>
        </a:blip>
        <a:srcRect/>
        <a:stretch/>
      </xdr:blipFill>
      <xdr:spPr bwMode="auto">
        <a:xfrm>
          <a:off x="53009" y="38954765"/>
          <a:ext cx="838200" cy="3505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46382</xdr:colOff>
      <xdr:row>84</xdr:row>
      <xdr:rowOff>72887</xdr:rowOff>
    </xdr:from>
    <xdr:to>
      <xdr:col>0</xdr:col>
      <xdr:colOff>884582</xdr:colOff>
      <xdr:row>84</xdr:row>
      <xdr:rowOff>423407</xdr:rowOff>
    </xdr:to>
    <xdr:pic>
      <xdr:nvPicPr>
        <xdr:cNvPr id="215" name="Image 214">
          <a:extLst>
            <a:ext uri="{FF2B5EF4-FFF2-40B4-BE49-F238E27FC236}">
              <a16:creationId xmlns:a16="http://schemas.microsoft.com/office/drawing/2014/main" id="{C248BC06-CA15-4996-8EBE-BD47A7576364}"/>
            </a:ext>
          </a:extLst>
        </xdr:cNvPr>
        <xdr:cNvPicPr/>
      </xdr:nvPicPr>
      <xdr:blipFill rotWithShape="1">
        <a:blip xmlns:r="http://schemas.openxmlformats.org/officeDocument/2006/relationships" r:embed="rId49" cstate="email">
          <a:extLst>
            <a:ext uri="{28A0092B-C50C-407E-A947-70E740481C1C}">
              <a14:useLocalDpi xmlns:a14="http://schemas.microsoft.com/office/drawing/2010/main"/>
            </a:ext>
          </a:extLst>
        </a:blip>
        <a:srcRect/>
        <a:stretch/>
      </xdr:blipFill>
      <xdr:spPr bwMode="auto">
        <a:xfrm>
          <a:off x="46382" y="39491478"/>
          <a:ext cx="838200" cy="3505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53009</xdr:colOff>
      <xdr:row>85</xdr:row>
      <xdr:rowOff>79513</xdr:rowOff>
    </xdr:from>
    <xdr:to>
      <xdr:col>0</xdr:col>
      <xdr:colOff>891209</xdr:colOff>
      <xdr:row>85</xdr:row>
      <xdr:rowOff>407173</xdr:rowOff>
    </xdr:to>
    <xdr:pic>
      <xdr:nvPicPr>
        <xdr:cNvPr id="216" name="Image 215">
          <a:extLst>
            <a:ext uri="{FF2B5EF4-FFF2-40B4-BE49-F238E27FC236}">
              <a16:creationId xmlns:a16="http://schemas.microsoft.com/office/drawing/2014/main" id="{0D6580C2-8578-4377-8308-9464DDAD95AD}"/>
            </a:ext>
          </a:extLst>
        </xdr:cNvPr>
        <xdr:cNvPicPr/>
      </xdr:nvPicPr>
      <xdr:blipFill rotWithShape="1">
        <a:blip xmlns:r="http://schemas.openxmlformats.org/officeDocument/2006/relationships" r:embed="rId50" cstate="email">
          <a:extLst>
            <a:ext uri="{28A0092B-C50C-407E-A947-70E740481C1C}">
              <a14:useLocalDpi xmlns:a14="http://schemas.microsoft.com/office/drawing/2010/main"/>
            </a:ext>
          </a:extLst>
        </a:blip>
        <a:srcRect/>
        <a:stretch/>
      </xdr:blipFill>
      <xdr:spPr bwMode="auto">
        <a:xfrm>
          <a:off x="53009" y="40014939"/>
          <a:ext cx="83820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79513</xdr:colOff>
      <xdr:row>86</xdr:row>
      <xdr:rowOff>99392</xdr:rowOff>
    </xdr:from>
    <xdr:to>
      <xdr:col>0</xdr:col>
      <xdr:colOff>864373</xdr:colOff>
      <xdr:row>86</xdr:row>
      <xdr:rowOff>434672</xdr:rowOff>
    </xdr:to>
    <xdr:pic>
      <xdr:nvPicPr>
        <xdr:cNvPr id="217" name="Image 216">
          <a:extLst>
            <a:ext uri="{FF2B5EF4-FFF2-40B4-BE49-F238E27FC236}">
              <a16:creationId xmlns:a16="http://schemas.microsoft.com/office/drawing/2014/main" id="{AD1AD31F-B742-4AE0-AB7F-BC6638DC2A94}"/>
            </a:ext>
          </a:extLst>
        </xdr:cNvPr>
        <xdr:cNvPicPr/>
      </xdr:nvPicPr>
      <xdr:blipFill rotWithShape="1">
        <a:blip xmlns:r="http://schemas.openxmlformats.org/officeDocument/2006/relationships" r:embed="rId51" cstate="email">
          <a:extLst>
            <a:ext uri="{28A0092B-C50C-407E-A947-70E740481C1C}">
              <a14:useLocalDpi xmlns:a14="http://schemas.microsoft.com/office/drawing/2010/main"/>
            </a:ext>
          </a:extLst>
        </a:blip>
        <a:srcRect/>
        <a:stretch/>
      </xdr:blipFill>
      <xdr:spPr bwMode="auto">
        <a:xfrm>
          <a:off x="79513" y="40551653"/>
          <a:ext cx="784860" cy="3352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53007</xdr:colOff>
      <xdr:row>90</xdr:row>
      <xdr:rowOff>33130</xdr:rowOff>
    </xdr:from>
    <xdr:to>
      <xdr:col>0</xdr:col>
      <xdr:colOff>788504</xdr:colOff>
      <xdr:row>90</xdr:row>
      <xdr:rowOff>609600</xdr:rowOff>
    </xdr:to>
    <xdr:pic>
      <xdr:nvPicPr>
        <xdr:cNvPr id="218" name="Image 217">
          <a:extLst>
            <a:ext uri="{FF2B5EF4-FFF2-40B4-BE49-F238E27FC236}">
              <a16:creationId xmlns:a16="http://schemas.microsoft.com/office/drawing/2014/main" id="{0456FDEF-33C4-4DDB-9824-8832FCEC6C66}"/>
            </a:ext>
          </a:extLst>
        </xdr:cNvPr>
        <xdr:cNvPicPr/>
      </xdr:nvPicPr>
      <xdr:blipFill rotWithShape="1">
        <a:blip xmlns:r="http://schemas.openxmlformats.org/officeDocument/2006/relationships" r:embed="rId52" cstate="email">
          <a:extLst>
            <a:ext uri="{28A0092B-C50C-407E-A947-70E740481C1C}">
              <a14:useLocalDpi xmlns:a14="http://schemas.microsoft.com/office/drawing/2010/main"/>
            </a:ext>
          </a:extLst>
        </a:blip>
        <a:srcRect/>
        <a:stretch/>
      </xdr:blipFill>
      <xdr:spPr bwMode="auto">
        <a:xfrm>
          <a:off x="53007" y="41346782"/>
          <a:ext cx="735497" cy="57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86140</xdr:colOff>
      <xdr:row>91</xdr:row>
      <xdr:rowOff>106018</xdr:rowOff>
    </xdr:from>
    <xdr:to>
      <xdr:col>0</xdr:col>
      <xdr:colOff>781879</xdr:colOff>
      <xdr:row>91</xdr:row>
      <xdr:rowOff>728869</xdr:rowOff>
    </xdr:to>
    <xdr:pic>
      <xdr:nvPicPr>
        <xdr:cNvPr id="219" name="Image 218">
          <a:extLst>
            <a:ext uri="{FF2B5EF4-FFF2-40B4-BE49-F238E27FC236}">
              <a16:creationId xmlns:a16="http://schemas.microsoft.com/office/drawing/2014/main" id="{D9D2E9D6-0152-48B0-8D9F-7CE8099CA4FC}"/>
            </a:ext>
          </a:extLst>
        </xdr:cNvPr>
        <xdr:cNvPicPr/>
      </xdr:nvPicPr>
      <xdr:blipFill rotWithShape="1">
        <a:blip xmlns:r="http://schemas.openxmlformats.org/officeDocument/2006/relationships" r:embed="rId53" cstate="email">
          <a:extLst>
            <a:ext uri="{28A0092B-C50C-407E-A947-70E740481C1C}">
              <a14:useLocalDpi xmlns:a14="http://schemas.microsoft.com/office/drawing/2010/main"/>
            </a:ext>
          </a:extLst>
        </a:blip>
        <a:srcRect/>
        <a:stretch/>
      </xdr:blipFill>
      <xdr:spPr bwMode="auto">
        <a:xfrm>
          <a:off x="86140" y="42148540"/>
          <a:ext cx="695739" cy="6228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125896</xdr:colOff>
      <xdr:row>92</xdr:row>
      <xdr:rowOff>66260</xdr:rowOff>
    </xdr:from>
    <xdr:to>
      <xdr:col>0</xdr:col>
      <xdr:colOff>887896</xdr:colOff>
      <xdr:row>92</xdr:row>
      <xdr:rowOff>881269</xdr:rowOff>
    </xdr:to>
    <xdr:pic>
      <xdr:nvPicPr>
        <xdr:cNvPr id="220" name="Image 219">
          <a:extLst>
            <a:ext uri="{FF2B5EF4-FFF2-40B4-BE49-F238E27FC236}">
              <a16:creationId xmlns:a16="http://schemas.microsoft.com/office/drawing/2014/main" id="{AFD1A79A-4E77-4FC1-9B52-1999199D2B84}"/>
            </a:ext>
          </a:extLst>
        </xdr:cNvPr>
        <xdr:cNvPicPr/>
      </xdr:nvPicPr>
      <xdr:blipFill rotWithShape="1">
        <a:blip xmlns:r="http://schemas.openxmlformats.org/officeDocument/2006/relationships" r:embed="rId54" cstate="email">
          <a:extLst>
            <a:ext uri="{28A0092B-C50C-407E-A947-70E740481C1C}">
              <a14:useLocalDpi xmlns:a14="http://schemas.microsoft.com/office/drawing/2010/main"/>
            </a:ext>
          </a:extLst>
        </a:blip>
        <a:srcRect/>
        <a:stretch/>
      </xdr:blipFill>
      <xdr:spPr bwMode="auto">
        <a:xfrm>
          <a:off x="125896" y="43069564"/>
          <a:ext cx="762000" cy="81500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66261</xdr:colOff>
      <xdr:row>96</xdr:row>
      <xdr:rowOff>59634</xdr:rowOff>
    </xdr:from>
    <xdr:to>
      <xdr:col>0</xdr:col>
      <xdr:colOff>576470</xdr:colOff>
      <xdr:row>96</xdr:row>
      <xdr:rowOff>410817</xdr:rowOff>
    </xdr:to>
    <xdr:pic>
      <xdr:nvPicPr>
        <xdr:cNvPr id="226" name="Image 225">
          <a:extLst>
            <a:ext uri="{FF2B5EF4-FFF2-40B4-BE49-F238E27FC236}">
              <a16:creationId xmlns:a16="http://schemas.microsoft.com/office/drawing/2014/main" id="{0ECC6C0E-BB35-4647-80B6-442C0C9B94EC}"/>
            </a:ext>
          </a:extLst>
        </xdr:cNvPr>
        <xdr:cNvPicPr/>
      </xdr:nvPicPr>
      <xdr:blipFill rotWithShape="1">
        <a:blip xmlns:r="http://schemas.openxmlformats.org/officeDocument/2006/relationships" r:embed="rId55" cstate="email">
          <a:extLst>
            <a:ext uri="{28A0092B-C50C-407E-A947-70E740481C1C}">
              <a14:useLocalDpi xmlns:a14="http://schemas.microsoft.com/office/drawing/2010/main"/>
            </a:ext>
          </a:extLst>
        </a:blip>
        <a:srcRect/>
        <a:stretch/>
      </xdr:blipFill>
      <xdr:spPr bwMode="auto">
        <a:xfrm>
          <a:off x="66261" y="44096608"/>
          <a:ext cx="510209" cy="35118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39757</xdr:colOff>
      <xdr:row>97</xdr:row>
      <xdr:rowOff>39755</xdr:rowOff>
    </xdr:from>
    <xdr:to>
      <xdr:col>0</xdr:col>
      <xdr:colOff>556591</xdr:colOff>
      <xdr:row>97</xdr:row>
      <xdr:rowOff>400214</xdr:rowOff>
    </xdr:to>
    <xdr:pic>
      <xdr:nvPicPr>
        <xdr:cNvPr id="227" name="Image 226">
          <a:extLst>
            <a:ext uri="{FF2B5EF4-FFF2-40B4-BE49-F238E27FC236}">
              <a16:creationId xmlns:a16="http://schemas.microsoft.com/office/drawing/2014/main" id="{476B5E16-A161-4D95-A257-82E635ED837E}"/>
            </a:ext>
          </a:extLst>
        </xdr:cNvPr>
        <xdr:cNvPicPr/>
      </xdr:nvPicPr>
      <xdr:blipFill rotWithShape="1">
        <a:blip xmlns:r="http://schemas.openxmlformats.org/officeDocument/2006/relationships" r:embed="rId56" cstate="email">
          <a:extLst>
            <a:ext uri="{28A0092B-C50C-407E-A947-70E740481C1C}">
              <a14:useLocalDpi xmlns:a14="http://schemas.microsoft.com/office/drawing/2010/main"/>
            </a:ext>
          </a:extLst>
        </a:blip>
        <a:srcRect/>
        <a:stretch/>
      </xdr:blipFill>
      <xdr:spPr bwMode="auto">
        <a:xfrm>
          <a:off x="39757" y="44533929"/>
          <a:ext cx="516834" cy="36045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98</xdr:row>
      <xdr:rowOff>19878</xdr:rowOff>
    </xdr:from>
    <xdr:to>
      <xdr:col>0</xdr:col>
      <xdr:colOff>583095</xdr:colOff>
      <xdr:row>98</xdr:row>
      <xdr:rowOff>418106</xdr:rowOff>
    </xdr:to>
    <xdr:pic>
      <xdr:nvPicPr>
        <xdr:cNvPr id="228" name="Image 227">
          <a:extLst>
            <a:ext uri="{FF2B5EF4-FFF2-40B4-BE49-F238E27FC236}">
              <a16:creationId xmlns:a16="http://schemas.microsoft.com/office/drawing/2014/main" id="{8776A597-0644-4554-957F-FC8364D11626}"/>
            </a:ext>
          </a:extLst>
        </xdr:cNvPr>
        <xdr:cNvPicPr/>
      </xdr:nvPicPr>
      <xdr:blipFill rotWithShape="1">
        <a:blip xmlns:r="http://schemas.openxmlformats.org/officeDocument/2006/relationships" r:embed="rId57" cstate="email">
          <a:extLst>
            <a:ext uri="{28A0092B-C50C-407E-A947-70E740481C1C}">
              <a14:useLocalDpi xmlns:a14="http://schemas.microsoft.com/office/drawing/2010/main"/>
            </a:ext>
          </a:extLst>
        </a:blip>
        <a:srcRect/>
        <a:stretch/>
      </xdr:blipFill>
      <xdr:spPr bwMode="auto">
        <a:xfrm>
          <a:off x="13252" y="44971252"/>
          <a:ext cx="569843" cy="39822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92765</xdr:colOff>
      <xdr:row>99</xdr:row>
      <xdr:rowOff>33129</xdr:rowOff>
    </xdr:from>
    <xdr:to>
      <xdr:col>0</xdr:col>
      <xdr:colOff>616226</xdr:colOff>
      <xdr:row>99</xdr:row>
      <xdr:rowOff>421086</xdr:rowOff>
    </xdr:to>
    <xdr:pic>
      <xdr:nvPicPr>
        <xdr:cNvPr id="229" name="Image 228">
          <a:extLst>
            <a:ext uri="{FF2B5EF4-FFF2-40B4-BE49-F238E27FC236}">
              <a16:creationId xmlns:a16="http://schemas.microsoft.com/office/drawing/2014/main" id="{8B64F364-E9CA-415F-B8E1-4252C13F732E}"/>
            </a:ext>
          </a:extLst>
        </xdr:cNvPr>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bwMode="auto">
        <a:xfrm>
          <a:off x="92765" y="45441703"/>
          <a:ext cx="523461" cy="38795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79513</xdr:colOff>
      <xdr:row>100</xdr:row>
      <xdr:rowOff>19878</xdr:rowOff>
    </xdr:from>
    <xdr:to>
      <xdr:col>0</xdr:col>
      <xdr:colOff>655983</xdr:colOff>
      <xdr:row>100</xdr:row>
      <xdr:rowOff>444942</xdr:rowOff>
    </xdr:to>
    <xdr:pic>
      <xdr:nvPicPr>
        <xdr:cNvPr id="230" name="Image 229">
          <a:extLst>
            <a:ext uri="{FF2B5EF4-FFF2-40B4-BE49-F238E27FC236}">
              <a16:creationId xmlns:a16="http://schemas.microsoft.com/office/drawing/2014/main" id="{1F746D60-A1E3-4FFC-9837-700DF3DB5F0A}"/>
            </a:ext>
          </a:extLst>
        </xdr:cNvPr>
        <xdr:cNvPicPr/>
      </xdr:nvPicPr>
      <xdr:blipFill rotWithShape="1">
        <a:blip xmlns:r="http://schemas.openxmlformats.org/officeDocument/2006/relationships" r:embed="rId59" cstate="email">
          <a:extLst>
            <a:ext uri="{28A0092B-C50C-407E-A947-70E740481C1C}">
              <a14:useLocalDpi xmlns:a14="http://schemas.microsoft.com/office/drawing/2010/main"/>
            </a:ext>
          </a:extLst>
        </a:blip>
        <a:srcRect/>
        <a:stretch/>
      </xdr:blipFill>
      <xdr:spPr bwMode="auto">
        <a:xfrm>
          <a:off x="79513" y="45885652"/>
          <a:ext cx="576470" cy="4250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39756</xdr:colOff>
      <xdr:row>102</xdr:row>
      <xdr:rowOff>132521</xdr:rowOff>
    </xdr:from>
    <xdr:to>
      <xdr:col>0</xdr:col>
      <xdr:colOff>682486</xdr:colOff>
      <xdr:row>102</xdr:row>
      <xdr:rowOff>469126</xdr:rowOff>
    </xdr:to>
    <xdr:pic>
      <xdr:nvPicPr>
        <xdr:cNvPr id="231" name="Image 230">
          <a:extLst>
            <a:ext uri="{FF2B5EF4-FFF2-40B4-BE49-F238E27FC236}">
              <a16:creationId xmlns:a16="http://schemas.microsoft.com/office/drawing/2014/main" id="{499D82AC-09C5-47A2-9917-BEF3D62FC2B2}"/>
            </a:ext>
          </a:extLst>
        </xdr:cNvPr>
        <xdr:cNvPicPr/>
      </xdr:nvPicPr>
      <xdr:blipFill rotWithShape="1">
        <a:blip xmlns:r="http://schemas.openxmlformats.org/officeDocument/2006/relationships" r:embed="rId60" cstate="email">
          <a:extLst>
            <a:ext uri="{28A0092B-C50C-407E-A947-70E740481C1C}">
              <a14:useLocalDpi xmlns:a14="http://schemas.microsoft.com/office/drawing/2010/main"/>
            </a:ext>
          </a:extLst>
        </a:blip>
        <a:srcRect/>
        <a:stretch/>
      </xdr:blipFill>
      <xdr:spPr bwMode="auto">
        <a:xfrm>
          <a:off x="39756" y="46912695"/>
          <a:ext cx="642730" cy="3366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59634</xdr:colOff>
      <xdr:row>101</xdr:row>
      <xdr:rowOff>59634</xdr:rowOff>
    </xdr:from>
    <xdr:to>
      <xdr:col>0</xdr:col>
      <xdr:colOff>662608</xdr:colOff>
      <xdr:row>101</xdr:row>
      <xdr:rowOff>417111</xdr:rowOff>
    </xdr:to>
    <xdr:pic>
      <xdr:nvPicPr>
        <xdr:cNvPr id="232" name="Image 231">
          <a:extLst>
            <a:ext uri="{FF2B5EF4-FFF2-40B4-BE49-F238E27FC236}">
              <a16:creationId xmlns:a16="http://schemas.microsoft.com/office/drawing/2014/main" id="{331F4FBD-054D-4BED-B241-4DAE0D3B593C}"/>
            </a:ext>
          </a:extLst>
        </xdr:cNvPr>
        <xdr:cNvPicPr/>
      </xdr:nvPicPr>
      <xdr:blipFill rotWithShape="1">
        <a:blip xmlns:r="http://schemas.openxmlformats.org/officeDocument/2006/relationships" r:embed="rId61" cstate="email">
          <a:extLst>
            <a:ext uri="{28A0092B-C50C-407E-A947-70E740481C1C}">
              <a14:useLocalDpi xmlns:a14="http://schemas.microsoft.com/office/drawing/2010/main"/>
            </a:ext>
          </a:extLst>
        </a:blip>
        <a:srcRect/>
        <a:stretch/>
      </xdr:blipFill>
      <xdr:spPr bwMode="auto">
        <a:xfrm>
          <a:off x="59634" y="46382608"/>
          <a:ext cx="602974" cy="3574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103</xdr:row>
      <xdr:rowOff>53009</xdr:rowOff>
    </xdr:from>
    <xdr:to>
      <xdr:col>0</xdr:col>
      <xdr:colOff>682487</xdr:colOff>
      <xdr:row>103</xdr:row>
      <xdr:rowOff>461839</xdr:rowOff>
    </xdr:to>
    <xdr:pic>
      <xdr:nvPicPr>
        <xdr:cNvPr id="233" name="Image 232">
          <a:extLst>
            <a:ext uri="{FF2B5EF4-FFF2-40B4-BE49-F238E27FC236}">
              <a16:creationId xmlns:a16="http://schemas.microsoft.com/office/drawing/2014/main" id="{6BF81218-93F1-4B40-BE0E-95C3A6E7D4A6}"/>
            </a:ext>
          </a:extLst>
        </xdr:cNvPr>
        <xdr:cNvPicPr/>
      </xdr:nvPicPr>
      <xdr:blipFill rotWithShape="1">
        <a:blip xmlns:r="http://schemas.openxmlformats.org/officeDocument/2006/relationships" r:embed="rId62" cstate="email">
          <a:extLst>
            <a:ext uri="{28A0092B-C50C-407E-A947-70E740481C1C}">
              <a14:useLocalDpi xmlns:a14="http://schemas.microsoft.com/office/drawing/2010/main"/>
            </a:ext>
          </a:extLst>
        </a:blip>
        <a:srcRect/>
        <a:stretch/>
      </xdr:blipFill>
      <xdr:spPr bwMode="auto">
        <a:xfrm>
          <a:off x="13252" y="47356644"/>
          <a:ext cx="669235" cy="40883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422413</xdr:colOff>
      <xdr:row>0</xdr:row>
      <xdr:rowOff>165652</xdr:rowOff>
    </xdr:from>
    <xdr:to>
      <xdr:col>6</xdr:col>
      <xdr:colOff>115957</xdr:colOff>
      <xdr:row>0</xdr:row>
      <xdr:rowOff>687457</xdr:rowOff>
    </xdr:to>
    <xdr:sp macro="" textlink="">
      <xdr:nvSpPr>
        <xdr:cNvPr id="17" name="ZoneTexte 16">
          <a:extLst>
            <a:ext uri="{FF2B5EF4-FFF2-40B4-BE49-F238E27FC236}">
              <a16:creationId xmlns:a16="http://schemas.microsoft.com/office/drawing/2014/main" id="{DFC2688D-F7F1-445C-9C32-81EF46A41229}"/>
            </a:ext>
          </a:extLst>
        </xdr:cNvPr>
        <xdr:cNvSpPr txBox="1"/>
      </xdr:nvSpPr>
      <xdr:spPr>
        <a:xfrm>
          <a:off x="2182633" y="165652"/>
          <a:ext cx="3031104" cy="52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200">
              <a:solidFill>
                <a:schemeClr val="bg1"/>
              </a:solidFill>
              <a:latin typeface="Korolev Condensed Bold" panose="02000000000000000000" pitchFamily="2" charset="0"/>
            </a:rPr>
            <a:t>RÉAUTÉ CHOCOLAT</a:t>
          </a:r>
        </a:p>
      </xdr:txBody>
    </xdr:sp>
    <xdr:clientData/>
  </xdr:twoCellAnchor>
  <xdr:twoCellAnchor>
    <xdr:from>
      <xdr:col>2</xdr:col>
      <xdr:colOff>8280</xdr:colOff>
      <xdr:row>0</xdr:row>
      <xdr:rowOff>770282</xdr:rowOff>
    </xdr:from>
    <xdr:to>
      <xdr:col>7</xdr:col>
      <xdr:colOff>513520</xdr:colOff>
      <xdr:row>0</xdr:row>
      <xdr:rowOff>1118151</xdr:rowOff>
    </xdr:to>
    <xdr:sp macro="" textlink="">
      <xdr:nvSpPr>
        <xdr:cNvPr id="18" name="ZoneTexte 17">
          <a:extLst>
            <a:ext uri="{FF2B5EF4-FFF2-40B4-BE49-F238E27FC236}">
              <a16:creationId xmlns:a16="http://schemas.microsoft.com/office/drawing/2014/main" id="{BCF2710B-42B8-4C60-924A-877DD7ACE618}"/>
            </a:ext>
          </a:extLst>
        </xdr:cNvPr>
        <xdr:cNvSpPr txBox="1"/>
      </xdr:nvSpPr>
      <xdr:spPr>
        <a:xfrm>
          <a:off x="1768500" y="770282"/>
          <a:ext cx="3964720" cy="347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a:solidFill>
                <a:schemeClr val="bg1"/>
              </a:solidFill>
              <a:latin typeface="olivier" pitchFamily="2" charset="0"/>
            </a:rPr>
            <a:t>Bon de commande</a:t>
          </a:r>
          <a:r>
            <a:rPr lang="fr-FR" sz="1800" baseline="0">
              <a:solidFill>
                <a:schemeClr val="bg1"/>
              </a:solidFill>
              <a:latin typeface="olivier" pitchFamily="2" charset="0"/>
            </a:rPr>
            <a:t> Noël 2019</a:t>
          </a:r>
          <a:endParaRPr lang="fr-FR" sz="1800">
            <a:solidFill>
              <a:schemeClr val="bg1"/>
            </a:solidFill>
            <a:latin typeface="olivier" pitchFamily="2" charset="0"/>
          </a:endParaRPr>
        </a:p>
        <a:p>
          <a:endParaRPr lang="fr-FR" sz="1100"/>
        </a:p>
        <a:p>
          <a:endParaRPr lang="fr-FR" sz="1100"/>
        </a:p>
      </xdr:txBody>
    </xdr:sp>
    <xdr:clientData/>
  </xdr:twoCellAnchor>
  <xdr:twoCellAnchor>
    <xdr:from>
      <xdr:col>2</xdr:col>
      <xdr:colOff>422413</xdr:colOff>
      <xdr:row>0</xdr:row>
      <xdr:rowOff>1565413</xdr:rowOff>
    </xdr:from>
    <xdr:to>
      <xdr:col>7</xdr:col>
      <xdr:colOff>8283</xdr:colOff>
      <xdr:row>1</xdr:row>
      <xdr:rowOff>298174</xdr:rowOff>
    </xdr:to>
    <xdr:sp macro="" textlink="">
      <xdr:nvSpPr>
        <xdr:cNvPr id="19" name="ZoneTexte 18">
          <a:extLst>
            <a:ext uri="{FF2B5EF4-FFF2-40B4-BE49-F238E27FC236}">
              <a16:creationId xmlns:a16="http://schemas.microsoft.com/office/drawing/2014/main" id="{61D86256-37D6-4B93-930A-7E9D3FFE4EF5}"/>
            </a:ext>
          </a:extLst>
        </xdr:cNvPr>
        <xdr:cNvSpPr txBox="1"/>
      </xdr:nvSpPr>
      <xdr:spPr>
        <a:xfrm>
          <a:off x="2182633" y="1565413"/>
          <a:ext cx="3045350" cy="858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a:solidFill>
                <a:schemeClr val="bg1"/>
              </a:solidFill>
              <a:latin typeface="Korolev Condensed Light" panose="02000000000000000000" pitchFamily="50" charset="0"/>
            </a:rPr>
            <a:t>Entreprises</a:t>
          </a:r>
          <a:r>
            <a:rPr lang="fr-FR" sz="1400" baseline="0">
              <a:solidFill>
                <a:schemeClr val="bg1"/>
              </a:solidFill>
              <a:latin typeface="Korolev Condensed Light" panose="02000000000000000000" pitchFamily="50" charset="0"/>
            </a:rPr>
            <a:t> &amp; Comités d'Entreprise</a:t>
          </a:r>
        </a:p>
        <a:p>
          <a:pPr algn="ctr"/>
          <a:r>
            <a:rPr lang="fr-FR" sz="1400" baseline="0">
              <a:solidFill>
                <a:schemeClr val="bg1"/>
              </a:solidFill>
              <a:latin typeface="Korolev Condensed Light" panose="02000000000000000000" pitchFamily="50" charset="0"/>
            </a:rPr>
            <a:t>Administration &amp; Collectivités</a:t>
          </a:r>
        </a:p>
        <a:p>
          <a:pPr algn="ctr"/>
          <a:r>
            <a:rPr lang="fr-FR" sz="1400" baseline="0">
              <a:solidFill>
                <a:schemeClr val="bg1"/>
              </a:solidFill>
              <a:latin typeface="Korolev Condensed Light" panose="02000000000000000000" pitchFamily="50" charset="0"/>
            </a:rPr>
            <a:t>Commandes Groupées</a:t>
          </a:r>
          <a:endParaRPr lang="fr-FR" sz="1400">
            <a:solidFill>
              <a:schemeClr val="bg1"/>
            </a:solidFill>
            <a:latin typeface="Korolev Condensed Light" panose="02000000000000000000" pitchFamily="50" charset="0"/>
          </a:endParaRPr>
        </a:p>
      </xdr:txBody>
    </xdr:sp>
    <xdr:clientData/>
  </xdr:twoCellAnchor>
  <xdr:twoCellAnchor editAs="oneCell">
    <xdr:from>
      <xdr:col>0</xdr:col>
      <xdr:colOff>6626</xdr:colOff>
      <xdr:row>0</xdr:row>
      <xdr:rowOff>13252</xdr:rowOff>
    </xdr:from>
    <xdr:to>
      <xdr:col>11</xdr:col>
      <xdr:colOff>6627</xdr:colOff>
      <xdr:row>1</xdr:row>
      <xdr:rowOff>66267</xdr:rowOff>
    </xdr:to>
    <xdr:pic>
      <xdr:nvPicPr>
        <xdr:cNvPr id="30" name="Image 29">
          <a:extLst>
            <a:ext uri="{FF2B5EF4-FFF2-40B4-BE49-F238E27FC236}">
              <a16:creationId xmlns:a16="http://schemas.microsoft.com/office/drawing/2014/main" id="{F3C2F515-089A-4797-A78E-78962E3991C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626" y="13252"/>
          <a:ext cx="6970644" cy="1543885"/>
        </a:xfrm>
        <a:prstGeom prst="rect">
          <a:avLst/>
        </a:prstGeom>
      </xdr:spPr>
    </xdr:pic>
    <xdr:clientData/>
  </xdr:twoCellAnchor>
  <xdr:twoCellAnchor editAs="oneCell">
    <xdr:from>
      <xdr:col>0</xdr:col>
      <xdr:colOff>178904</xdr:colOff>
      <xdr:row>22</xdr:row>
      <xdr:rowOff>125895</xdr:rowOff>
    </xdr:from>
    <xdr:to>
      <xdr:col>0</xdr:col>
      <xdr:colOff>689113</xdr:colOff>
      <xdr:row>22</xdr:row>
      <xdr:rowOff>477078</xdr:rowOff>
    </xdr:to>
    <xdr:pic>
      <xdr:nvPicPr>
        <xdr:cNvPr id="47" name="Image 46">
          <a:extLst>
            <a:ext uri="{FF2B5EF4-FFF2-40B4-BE49-F238E27FC236}">
              <a16:creationId xmlns:a16="http://schemas.microsoft.com/office/drawing/2014/main" id="{77A8FFC3-F261-4CE8-98AF-B01DFBC8E154}"/>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78904" y="5499652"/>
          <a:ext cx="510209" cy="35118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112644</xdr:colOff>
      <xdr:row>23</xdr:row>
      <xdr:rowOff>39755</xdr:rowOff>
    </xdr:from>
    <xdr:to>
      <xdr:col>0</xdr:col>
      <xdr:colOff>735496</xdr:colOff>
      <xdr:row>23</xdr:row>
      <xdr:rowOff>543339</xdr:rowOff>
    </xdr:to>
    <xdr:pic>
      <xdr:nvPicPr>
        <xdr:cNvPr id="48" name="Image 47">
          <a:extLst>
            <a:ext uri="{FF2B5EF4-FFF2-40B4-BE49-F238E27FC236}">
              <a16:creationId xmlns:a16="http://schemas.microsoft.com/office/drawing/2014/main" id="{2E6C7CA7-348D-4BAB-9619-B47766899B2A}"/>
            </a:ext>
          </a:extLst>
        </xdr:cNvPr>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bwMode="auto">
        <a:xfrm>
          <a:off x="112644" y="6042990"/>
          <a:ext cx="622852" cy="50358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112643</xdr:colOff>
      <xdr:row>24</xdr:row>
      <xdr:rowOff>99391</xdr:rowOff>
    </xdr:from>
    <xdr:to>
      <xdr:col>0</xdr:col>
      <xdr:colOff>682486</xdr:colOff>
      <xdr:row>24</xdr:row>
      <xdr:rowOff>497619</xdr:rowOff>
    </xdr:to>
    <xdr:pic>
      <xdr:nvPicPr>
        <xdr:cNvPr id="49" name="Image 48">
          <a:extLst>
            <a:ext uri="{FF2B5EF4-FFF2-40B4-BE49-F238E27FC236}">
              <a16:creationId xmlns:a16="http://schemas.microsoft.com/office/drawing/2014/main" id="{D09CD1F5-49BA-4659-A9D0-120F50886F78}"/>
            </a:ext>
          </a:extLst>
        </xdr:cNvPr>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bwMode="auto">
        <a:xfrm>
          <a:off x="112643" y="6732104"/>
          <a:ext cx="569843" cy="39822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185531</xdr:colOff>
      <xdr:row>25</xdr:row>
      <xdr:rowOff>92764</xdr:rowOff>
    </xdr:from>
    <xdr:to>
      <xdr:col>0</xdr:col>
      <xdr:colOff>708992</xdr:colOff>
      <xdr:row>25</xdr:row>
      <xdr:rowOff>480721</xdr:rowOff>
    </xdr:to>
    <xdr:pic>
      <xdr:nvPicPr>
        <xdr:cNvPr id="50" name="Image 49">
          <a:extLst>
            <a:ext uri="{FF2B5EF4-FFF2-40B4-BE49-F238E27FC236}">
              <a16:creationId xmlns:a16="http://schemas.microsoft.com/office/drawing/2014/main" id="{A59CAA42-EB88-4ACF-ADE7-7D285D4C399C}"/>
            </a:ext>
          </a:extLst>
        </xdr:cNvPr>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bwMode="auto">
        <a:xfrm>
          <a:off x="185531" y="7354955"/>
          <a:ext cx="523461" cy="38795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178905</xdr:colOff>
      <xdr:row>26</xdr:row>
      <xdr:rowOff>106017</xdr:rowOff>
    </xdr:from>
    <xdr:to>
      <xdr:col>0</xdr:col>
      <xdr:colOff>755375</xdr:colOff>
      <xdr:row>26</xdr:row>
      <xdr:rowOff>531081</xdr:rowOff>
    </xdr:to>
    <xdr:pic>
      <xdr:nvPicPr>
        <xdr:cNvPr id="51" name="Image 50">
          <a:extLst>
            <a:ext uri="{FF2B5EF4-FFF2-40B4-BE49-F238E27FC236}">
              <a16:creationId xmlns:a16="http://schemas.microsoft.com/office/drawing/2014/main" id="{BD781145-2DD7-45FB-A7EF-4D46A6A4E427}"/>
            </a:ext>
          </a:extLst>
        </xdr:cNvPr>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bwMode="auto">
        <a:xfrm>
          <a:off x="178905" y="7997687"/>
          <a:ext cx="576470" cy="4250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106016</xdr:colOff>
      <xdr:row>28</xdr:row>
      <xdr:rowOff>139147</xdr:rowOff>
    </xdr:from>
    <xdr:to>
      <xdr:col>0</xdr:col>
      <xdr:colOff>748746</xdr:colOff>
      <xdr:row>28</xdr:row>
      <xdr:rowOff>475752</xdr:rowOff>
    </xdr:to>
    <xdr:pic>
      <xdr:nvPicPr>
        <xdr:cNvPr id="52" name="Image 51">
          <a:extLst>
            <a:ext uri="{FF2B5EF4-FFF2-40B4-BE49-F238E27FC236}">
              <a16:creationId xmlns:a16="http://schemas.microsoft.com/office/drawing/2014/main" id="{5048D5E9-08F2-407F-B6C5-67E837908CCE}"/>
            </a:ext>
          </a:extLst>
        </xdr:cNvPr>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bwMode="auto">
        <a:xfrm>
          <a:off x="106016" y="9289773"/>
          <a:ext cx="642730" cy="3366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145773</xdr:colOff>
      <xdr:row>27</xdr:row>
      <xdr:rowOff>139147</xdr:rowOff>
    </xdr:from>
    <xdr:to>
      <xdr:col>0</xdr:col>
      <xdr:colOff>748747</xdr:colOff>
      <xdr:row>27</xdr:row>
      <xdr:rowOff>496624</xdr:rowOff>
    </xdr:to>
    <xdr:pic>
      <xdr:nvPicPr>
        <xdr:cNvPr id="53" name="Image 52">
          <a:extLst>
            <a:ext uri="{FF2B5EF4-FFF2-40B4-BE49-F238E27FC236}">
              <a16:creationId xmlns:a16="http://schemas.microsoft.com/office/drawing/2014/main" id="{CE32E6B4-BF5B-417B-8FA4-52A4330E978D}"/>
            </a:ext>
          </a:extLst>
        </xdr:cNvPr>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bwMode="auto">
        <a:xfrm>
          <a:off x="145773" y="8660295"/>
          <a:ext cx="602974" cy="3574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59635</xdr:colOff>
      <xdr:row>29</xdr:row>
      <xdr:rowOff>92766</xdr:rowOff>
    </xdr:from>
    <xdr:to>
      <xdr:col>0</xdr:col>
      <xdr:colOff>728870</xdr:colOff>
      <xdr:row>29</xdr:row>
      <xdr:rowOff>501596</xdr:rowOff>
    </xdr:to>
    <xdr:pic>
      <xdr:nvPicPr>
        <xdr:cNvPr id="54" name="Image 53">
          <a:extLst>
            <a:ext uri="{FF2B5EF4-FFF2-40B4-BE49-F238E27FC236}">
              <a16:creationId xmlns:a16="http://schemas.microsoft.com/office/drawing/2014/main" id="{0A67B760-4F6F-4434-A4E6-FC2C01F24A4F}"/>
            </a:ext>
          </a:extLst>
        </xdr:cNvPr>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a:stretch/>
      </xdr:blipFill>
      <xdr:spPr bwMode="auto">
        <a:xfrm>
          <a:off x="59635" y="9872870"/>
          <a:ext cx="669235" cy="4088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19878</xdr:colOff>
      <xdr:row>33</xdr:row>
      <xdr:rowOff>46383</xdr:rowOff>
    </xdr:from>
    <xdr:to>
      <xdr:col>0</xdr:col>
      <xdr:colOff>715617</xdr:colOff>
      <xdr:row>33</xdr:row>
      <xdr:rowOff>364435</xdr:rowOff>
    </xdr:to>
    <xdr:pic>
      <xdr:nvPicPr>
        <xdr:cNvPr id="55" name="Image 54">
          <a:extLst>
            <a:ext uri="{FF2B5EF4-FFF2-40B4-BE49-F238E27FC236}">
              <a16:creationId xmlns:a16="http://schemas.microsoft.com/office/drawing/2014/main" id="{4A24E4F6-2B8E-45B7-BFC8-C5F57BFC0B4F}"/>
            </a:ext>
          </a:extLst>
        </xdr:cNvPr>
        <xdr:cNvPicPr/>
      </xdr:nvPicPr>
      <xdr:blipFill rotWithShape="1">
        <a:blip xmlns:r="http://schemas.openxmlformats.org/officeDocument/2006/relationships" r:embed="rId10" cstate="email">
          <a:extLst>
            <a:ext uri="{28A0092B-C50C-407E-A947-70E740481C1C}">
              <a14:useLocalDpi xmlns:a14="http://schemas.microsoft.com/office/drawing/2010/main"/>
            </a:ext>
          </a:extLst>
        </a:blip>
        <a:srcRect/>
        <a:stretch/>
      </xdr:blipFill>
      <xdr:spPr bwMode="auto">
        <a:xfrm>
          <a:off x="19878" y="10846905"/>
          <a:ext cx="695739" cy="31805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6626</xdr:colOff>
      <xdr:row>34</xdr:row>
      <xdr:rowOff>86140</xdr:rowOff>
    </xdr:from>
    <xdr:to>
      <xdr:col>0</xdr:col>
      <xdr:colOff>702365</xdr:colOff>
      <xdr:row>34</xdr:row>
      <xdr:rowOff>344773</xdr:rowOff>
    </xdr:to>
    <xdr:pic>
      <xdr:nvPicPr>
        <xdr:cNvPr id="56" name="Image 55">
          <a:extLst>
            <a:ext uri="{FF2B5EF4-FFF2-40B4-BE49-F238E27FC236}">
              <a16:creationId xmlns:a16="http://schemas.microsoft.com/office/drawing/2014/main" id="{67987AF8-167B-4714-AB4A-148B2FF95637}"/>
            </a:ext>
          </a:extLst>
        </xdr:cNvPr>
        <xdr:cNvPicPr/>
      </xdr:nvPicPr>
      <xdr:blipFill rotWithShape="1">
        <a:blip xmlns:r="http://schemas.openxmlformats.org/officeDocument/2006/relationships" r:embed="rId11" cstate="email">
          <a:extLst>
            <a:ext uri="{28A0092B-C50C-407E-A947-70E740481C1C}">
              <a14:useLocalDpi xmlns:a14="http://schemas.microsoft.com/office/drawing/2010/main"/>
            </a:ext>
          </a:extLst>
        </a:blip>
        <a:srcRect/>
        <a:stretch/>
      </xdr:blipFill>
      <xdr:spPr bwMode="auto">
        <a:xfrm>
          <a:off x="6626" y="11284227"/>
          <a:ext cx="695739" cy="2586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6627</xdr:colOff>
      <xdr:row>35</xdr:row>
      <xdr:rowOff>66260</xdr:rowOff>
    </xdr:from>
    <xdr:to>
      <xdr:col>0</xdr:col>
      <xdr:colOff>702366</xdr:colOff>
      <xdr:row>35</xdr:row>
      <xdr:rowOff>330347</xdr:rowOff>
    </xdr:to>
    <xdr:pic>
      <xdr:nvPicPr>
        <xdr:cNvPr id="57" name="Image 56">
          <a:extLst>
            <a:ext uri="{FF2B5EF4-FFF2-40B4-BE49-F238E27FC236}">
              <a16:creationId xmlns:a16="http://schemas.microsoft.com/office/drawing/2014/main" id="{2991F3F6-221B-4B31-BC02-A8E625C8F7F9}"/>
            </a:ext>
          </a:extLst>
        </xdr:cNvPr>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bwMode="auto">
        <a:xfrm>
          <a:off x="6627" y="11661912"/>
          <a:ext cx="695739" cy="264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13253</xdr:colOff>
      <xdr:row>36</xdr:row>
      <xdr:rowOff>72887</xdr:rowOff>
    </xdr:from>
    <xdr:to>
      <xdr:col>0</xdr:col>
      <xdr:colOff>708992</xdr:colOff>
      <xdr:row>36</xdr:row>
      <xdr:rowOff>357929</xdr:rowOff>
    </xdr:to>
    <xdr:pic>
      <xdr:nvPicPr>
        <xdr:cNvPr id="58" name="Image 57">
          <a:extLst>
            <a:ext uri="{FF2B5EF4-FFF2-40B4-BE49-F238E27FC236}">
              <a16:creationId xmlns:a16="http://schemas.microsoft.com/office/drawing/2014/main" id="{C9BA3CC5-2704-445F-B5DB-2E3FF8C90F3C}"/>
            </a:ext>
          </a:extLst>
        </xdr:cNvPr>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bwMode="auto">
        <a:xfrm>
          <a:off x="13253" y="12066104"/>
          <a:ext cx="695739" cy="28504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37</xdr:row>
      <xdr:rowOff>59635</xdr:rowOff>
    </xdr:from>
    <xdr:to>
      <xdr:col>0</xdr:col>
      <xdr:colOff>708991</xdr:colOff>
      <xdr:row>37</xdr:row>
      <xdr:rowOff>336926</xdr:rowOff>
    </xdr:to>
    <xdr:pic>
      <xdr:nvPicPr>
        <xdr:cNvPr id="59" name="Image 58">
          <a:extLst>
            <a:ext uri="{FF2B5EF4-FFF2-40B4-BE49-F238E27FC236}">
              <a16:creationId xmlns:a16="http://schemas.microsoft.com/office/drawing/2014/main" id="{4FE02C44-1746-4540-8DF1-2428BDB6AD4D}"/>
            </a:ext>
          </a:extLst>
        </xdr:cNvPr>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bwMode="auto">
        <a:xfrm>
          <a:off x="13252" y="12450418"/>
          <a:ext cx="695739" cy="2772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38</xdr:row>
      <xdr:rowOff>66261</xdr:rowOff>
    </xdr:from>
    <xdr:to>
      <xdr:col>0</xdr:col>
      <xdr:colOff>708991</xdr:colOff>
      <xdr:row>38</xdr:row>
      <xdr:rowOff>330348</xdr:rowOff>
    </xdr:to>
    <xdr:pic>
      <xdr:nvPicPr>
        <xdr:cNvPr id="60" name="Image 59">
          <a:extLst>
            <a:ext uri="{FF2B5EF4-FFF2-40B4-BE49-F238E27FC236}">
              <a16:creationId xmlns:a16="http://schemas.microsoft.com/office/drawing/2014/main" id="{80C6C524-F970-4DD9-BDB8-4BC836A2AC0E}"/>
            </a:ext>
          </a:extLst>
        </xdr:cNvPr>
        <xdr:cNvPicPr/>
      </xdr:nvPicPr>
      <xdr:blipFill rotWithShape="1">
        <a:blip xmlns:r="http://schemas.openxmlformats.org/officeDocument/2006/relationships" r:embed="rId15" cstate="email">
          <a:extLst>
            <a:ext uri="{28A0092B-C50C-407E-A947-70E740481C1C}">
              <a14:useLocalDpi xmlns:a14="http://schemas.microsoft.com/office/drawing/2010/main"/>
            </a:ext>
          </a:extLst>
        </a:blip>
        <a:srcRect/>
        <a:stretch/>
      </xdr:blipFill>
      <xdr:spPr bwMode="auto">
        <a:xfrm>
          <a:off x="13252" y="12854609"/>
          <a:ext cx="695739" cy="2640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39</xdr:row>
      <xdr:rowOff>79513</xdr:rowOff>
    </xdr:from>
    <xdr:to>
      <xdr:col>0</xdr:col>
      <xdr:colOff>681437</xdr:colOff>
      <xdr:row>39</xdr:row>
      <xdr:rowOff>364554</xdr:rowOff>
    </xdr:to>
    <xdr:pic>
      <xdr:nvPicPr>
        <xdr:cNvPr id="61" name="Image 60">
          <a:extLst>
            <a:ext uri="{FF2B5EF4-FFF2-40B4-BE49-F238E27FC236}">
              <a16:creationId xmlns:a16="http://schemas.microsoft.com/office/drawing/2014/main" id="{30E38E6B-8365-4363-9EA0-B09B82C72DB6}"/>
            </a:ext>
          </a:extLst>
        </xdr:cNvPr>
        <xdr:cNvPicPr/>
      </xdr:nvPicPr>
      <xdr:blipFill rotWithShape="1">
        <a:blip xmlns:r="http://schemas.openxmlformats.org/officeDocument/2006/relationships" r:embed="rId16" cstate="email">
          <a:extLst>
            <a:ext uri="{28A0092B-C50C-407E-A947-70E740481C1C}">
              <a14:useLocalDpi xmlns:a14="http://schemas.microsoft.com/office/drawing/2010/main"/>
            </a:ext>
          </a:extLst>
        </a:blip>
        <a:srcRect/>
        <a:stretch/>
      </xdr:blipFill>
      <xdr:spPr bwMode="auto">
        <a:xfrm>
          <a:off x="13252" y="13265426"/>
          <a:ext cx="668185" cy="285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40</xdr:row>
      <xdr:rowOff>66262</xdr:rowOff>
    </xdr:from>
    <xdr:to>
      <xdr:col>0</xdr:col>
      <xdr:colOff>681437</xdr:colOff>
      <xdr:row>40</xdr:row>
      <xdr:rowOff>351303</xdr:rowOff>
    </xdr:to>
    <xdr:pic>
      <xdr:nvPicPr>
        <xdr:cNvPr id="62" name="Image 61">
          <a:extLst>
            <a:ext uri="{FF2B5EF4-FFF2-40B4-BE49-F238E27FC236}">
              <a16:creationId xmlns:a16="http://schemas.microsoft.com/office/drawing/2014/main" id="{EE52EBFE-1F0E-4980-972A-4A89F5CB3783}"/>
            </a:ext>
          </a:extLst>
        </xdr:cNvPr>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3252" y="13649740"/>
          <a:ext cx="668185" cy="28504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33131</xdr:colOff>
      <xdr:row>41</xdr:row>
      <xdr:rowOff>86138</xdr:rowOff>
    </xdr:from>
    <xdr:to>
      <xdr:col>0</xdr:col>
      <xdr:colOff>701316</xdr:colOff>
      <xdr:row>41</xdr:row>
      <xdr:rowOff>356827</xdr:rowOff>
    </xdr:to>
    <xdr:pic>
      <xdr:nvPicPr>
        <xdr:cNvPr id="63" name="Image 62">
          <a:extLst>
            <a:ext uri="{FF2B5EF4-FFF2-40B4-BE49-F238E27FC236}">
              <a16:creationId xmlns:a16="http://schemas.microsoft.com/office/drawing/2014/main" id="{98BB0624-995E-4CF6-87B9-6F10D3B2FF12}"/>
            </a:ext>
          </a:extLst>
        </xdr:cNvPr>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bwMode="auto">
        <a:xfrm>
          <a:off x="33131" y="14067181"/>
          <a:ext cx="668185" cy="2706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26504</xdr:colOff>
      <xdr:row>42</xdr:row>
      <xdr:rowOff>79513</xdr:rowOff>
    </xdr:from>
    <xdr:to>
      <xdr:col>0</xdr:col>
      <xdr:colOff>694689</xdr:colOff>
      <xdr:row>42</xdr:row>
      <xdr:rowOff>357953</xdr:rowOff>
    </xdr:to>
    <xdr:pic>
      <xdr:nvPicPr>
        <xdr:cNvPr id="64" name="Image 63">
          <a:extLst>
            <a:ext uri="{FF2B5EF4-FFF2-40B4-BE49-F238E27FC236}">
              <a16:creationId xmlns:a16="http://schemas.microsoft.com/office/drawing/2014/main" id="{37BF15A7-BB33-4344-BEC2-073C0A0C9538}"/>
            </a:ext>
          </a:extLst>
        </xdr:cNvPr>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bwMode="auto">
        <a:xfrm>
          <a:off x="26504" y="14517756"/>
          <a:ext cx="668185" cy="2784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6626</xdr:colOff>
      <xdr:row>43</xdr:row>
      <xdr:rowOff>66260</xdr:rowOff>
    </xdr:from>
    <xdr:to>
      <xdr:col>0</xdr:col>
      <xdr:colOff>674811</xdr:colOff>
      <xdr:row>43</xdr:row>
      <xdr:rowOff>350153</xdr:rowOff>
    </xdr:to>
    <xdr:pic>
      <xdr:nvPicPr>
        <xdr:cNvPr id="65" name="Image 64">
          <a:extLst>
            <a:ext uri="{FF2B5EF4-FFF2-40B4-BE49-F238E27FC236}">
              <a16:creationId xmlns:a16="http://schemas.microsoft.com/office/drawing/2014/main" id="{CF316FA1-B833-47AE-8D6E-4BD270BC7475}"/>
            </a:ext>
          </a:extLst>
        </xdr:cNvPr>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bwMode="auto">
        <a:xfrm>
          <a:off x="6626" y="14902069"/>
          <a:ext cx="668185" cy="28389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13252</xdr:colOff>
      <xdr:row>44</xdr:row>
      <xdr:rowOff>53009</xdr:rowOff>
    </xdr:from>
    <xdr:to>
      <xdr:col>0</xdr:col>
      <xdr:colOff>681437</xdr:colOff>
      <xdr:row>44</xdr:row>
      <xdr:rowOff>330300</xdr:rowOff>
    </xdr:to>
    <xdr:pic>
      <xdr:nvPicPr>
        <xdr:cNvPr id="66" name="Image 65">
          <a:extLst>
            <a:ext uri="{FF2B5EF4-FFF2-40B4-BE49-F238E27FC236}">
              <a16:creationId xmlns:a16="http://schemas.microsoft.com/office/drawing/2014/main" id="{9F8349DF-AAA3-4243-BC2A-D2AC0230AB4F}"/>
            </a:ext>
          </a:extLst>
        </xdr:cNvPr>
        <xdr:cNvPicPr/>
      </xdr:nvPicPr>
      <xdr:blipFill rotWithShape="1">
        <a:blip xmlns:r="http://schemas.openxmlformats.org/officeDocument/2006/relationships" r:embed="rId21" cstate="email">
          <a:extLst>
            <a:ext uri="{28A0092B-C50C-407E-A947-70E740481C1C}">
              <a14:useLocalDpi xmlns:a14="http://schemas.microsoft.com/office/drawing/2010/main"/>
            </a:ext>
          </a:extLst>
        </a:blip>
        <a:srcRect/>
        <a:stretch/>
      </xdr:blipFill>
      <xdr:spPr bwMode="auto">
        <a:xfrm>
          <a:off x="13252" y="15346018"/>
          <a:ext cx="668185" cy="2772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45</xdr:row>
      <xdr:rowOff>86140</xdr:rowOff>
    </xdr:from>
    <xdr:to>
      <xdr:col>0</xdr:col>
      <xdr:colOff>757737</xdr:colOff>
      <xdr:row>45</xdr:row>
      <xdr:rowOff>363431</xdr:rowOff>
    </xdr:to>
    <xdr:pic>
      <xdr:nvPicPr>
        <xdr:cNvPr id="67" name="Image 66">
          <a:extLst>
            <a:ext uri="{FF2B5EF4-FFF2-40B4-BE49-F238E27FC236}">
              <a16:creationId xmlns:a16="http://schemas.microsoft.com/office/drawing/2014/main" id="{79C9A655-DF04-46F5-A176-1D028AD8DEA3}"/>
            </a:ext>
          </a:extLst>
        </xdr:cNvPr>
        <xdr:cNvPicPr/>
      </xdr:nvPicPr>
      <xdr:blipFill rotWithShape="1">
        <a:blip xmlns:r="http://schemas.openxmlformats.org/officeDocument/2006/relationships" r:embed="rId22" cstate="email">
          <a:extLst>
            <a:ext uri="{28A0092B-C50C-407E-A947-70E740481C1C}">
              <a14:useLocalDpi xmlns:a14="http://schemas.microsoft.com/office/drawing/2010/main"/>
            </a:ext>
          </a:extLst>
        </a:blip>
        <a:srcRect/>
        <a:stretch/>
      </xdr:blipFill>
      <xdr:spPr bwMode="auto">
        <a:xfrm>
          <a:off x="1" y="15829723"/>
          <a:ext cx="757736" cy="2772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6628</xdr:colOff>
      <xdr:row>46</xdr:row>
      <xdr:rowOff>99392</xdr:rowOff>
    </xdr:from>
    <xdr:to>
      <xdr:col>0</xdr:col>
      <xdr:colOff>764364</xdr:colOff>
      <xdr:row>46</xdr:row>
      <xdr:rowOff>371229</xdr:rowOff>
    </xdr:to>
    <xdr:pic>
      <xdr:nvPicPr>
        <xdr:cNvPr id="85" name="Image 84">
          <a:extLst>
            <a:ext uri="{FF2B5EF4-FFF2-40B4-BE49-F238E27FC236}">
              <a16:creationId xmlns:a16="http://schemas.microsoft.com/office/drawing/2014/main" id="{EE97814D-E0E9-40F2-AEE4-CF947AE8866D}"/>
            </a:ext>
          </a:extLst>
        </xdr:cNvPr>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bwMode="auto">
        <a:xfrm>
          <a:off x="6628" y="16300175"/>
          <a:ext cx="757736" cy="27183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13253</xdr:colOff>
      <xdr:row>47</xdr:row>
      <xdr:rowOff>53008</xdr:rowOff>
    </xdr:from>
    <xdr:to>
      <xdr:col>0</xdr:col>
      <xdr:colOff>770989</xdr:colOff>
      <xdr:row>47</xdr:row>
      <xdr:rowOff>336901</xdr:rowOff>
    </xdr:to>
    <xdr:pic>
      <xdr:nvPicPr>
        <xdr:cNvPr id="86" name="Image 85">
          <a:extLst>
            <a:ext uri="{FF2B5EF4-FFF2-40B4-BE49-F238E27FC236}">
              <a16:creationId xmlns:a16="http://schemas.microsoft.com/office/drawing/2014/main" id="{DEDCA428-60C0-4A45-AC89-B01546CC0C6F}"/>
            </a:ext>
          </a:extLst>
        </xdr:cNvPr>
        <xdr:cNvPicPr/>
      </xdr:nvPicPr>
      <xdr:blipFill rotWithShape="1">
        <a:blip xmlns:r="http://schemas.openxmlformats.org/officeDocument/2006/relationships" r:embed="rId24" cstate="email">
          <a:extLst>
            <a:ext uri="{28A0092B-C50C-407E-A947-70E740481C1C}">
              <a14:useLocalDpi xmlns:a14="http://schemas.microsoft.com/office/drawing/2010/main"/>
            </a:ext>
          </a:extLst>
        </a:blip>
        <a:srcRect/>
        <a:stretch/>
      </xdr:blipFill>
      <xdr:spPr bwMode="auto">
        <a:xfrm>
          <a:off x="13253" y="16651356"/>
          <a:ext cx="757736" cy="28389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26506</xdr:colOff>
      <xdr:row>48</xdr:row>
      <xdr:rowOff>39756</xdr:rowOff>
    </xdr:from>
    <xdr:to>
      <xdr:col>0</xdr:col>
      <xdr:colOff>784242</xdr:colOff>
      <xdr:row>48</xdr:row>
      <xdr:rowOff>343456</xdr:rowOff>
    </xdr:to>
    <xdr:pic>
      <xdr:nvPicPr>
        <xdr:cNvPr id="87" name="Image 86">
          <a:extLst>
            <a:ext uri="{FF2B5EF4-FFF2-40B4-BE49-F238E27FC236}">
              <a16:creationId xmlns:a16="http://schemas.microsoft.com/office/drawing/2014/main" id="{E8FC2143-D926-4A5D-9689-496BACCDCB2D}"/>
            </a:ext>
          </a:extLst>
        </xdr:cNvPr>
        <xdr:cNvPicPr/>
      </xdr:nvPicPr>
      <xdr:blipFill rotWithShape="1">
        <a:blip xmlns:r="http://schemas.openxmlformats.org/officeDocument/2006/relationships" r:embed="rId25" cstate="email">
          <a:extLst>
            <a:ext uri="{28A0092B-C50C-407E-A947-70E740481C1C}">
              <a14:useLocalDpi xmlns:a14="http://schemas.microsoft.com/office/drawing/2010/main"/>
            </a:ext>
          </a:extLst>
        </a:blip>
        <a:srcRect/>
        <a:stretch/>
      </xdr:blipFill>
      <xdr:spPr bwMode="auto">
        <a:xfrm>
          <a:off x="26506" y="17095304"/>
          <a:ext cx="757736" cy="303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39757</xdr:colOff>
      <xdr:row>49</xdr:row>
      <xdr:rowOff>46383</xdr:rowOff>
    </xdr:from>
    <xdr:to>
      <xdr:col>0</xdr:col>
      <xdr:colOff>797493</xdr:colOff>
      <xdr:row>49</xdr:row>
      <xdr:rowOff>350083</xdr:rowOff>
    </xdr:to>
    <xdr:pic>
      <xdr:nvPicPr>
        <xdr:cNvPr id="88" name="Image 87">
          <a:extLst>
            <a:ext uri="{FF2B5EF4-FFF2-40B4-BE49-F238E27FC236}">
              <a16:creationId xmlns:a16="http://schemas.microsoft.com/office/drawing/2014/main" id="{E15CC30C-6E9C-4C90-93F0-AEA75D0C1B06}"/>
            </a:ext>
          </a:extLst>
        </xdr:cNvPr>
        <xdr:cNvPicPr/>
      </xdr:nvPicPr>
      <xdr:blipFill rotWithShape="1">
        <a:blip xmlns:r="http://schemas.openxmlformats.org/officeDocument/2006/relationships" r:embed="rId26" cstate="email">
          <a:extLst>
            <a:ext uri="{28A0092B-C50C-407E-A947-70E740481C1C}">
              <a14:useLocalDpi xmlns:a14="http://schemas.microsoft.com/office/drawing/2010/main"/>
            </a:ext>
          </a:extLst>
        </a:blip>
        <a:srcRect/>
        <a:stretch/>
      </xdr:blipFill>
      <xdr:spPr bwMode="auto">
        <a:xfrm>
          <a:off x="39757" y="17632018"/>
          <a:ext cx="757736" cy="3037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50</xdr:row>
      <xdr:rowOff>39756</xdr:rowOff>
    </xdr:from>
    <xdr:to>
      <xdr:col>0</xdr:col>
      <xdr:colOff>838200</xdr:colOff>
      <xdr:row>50</xdr:row>
      <xdr:rowOff>367416</xdr:rowOff>
    </xdr:to>
    <xdr:pic>
      <xdr:nvPicPr>
        <xdr:cNvPr id="89" name="Image 88">
          <a:extLst>
            <a:ext uri="{FF2B5EF4-FFF2-40B4-BE49-F238E27FC236}">
              <a16:creationId xmlns:a16="http://schemas.microsoft.com/office/drawing/2014/main" id="{1E7913FE-F33E-4296-978F-B91B90DE790D}"/>
            </a:ext>
          </a:extLst>
        </xdr:cNvPr>
        <xdr:cNvPicPr/>
      </xdr:nvPicPr>
      <xdr:blipFill rotWithShape="1">
        <a:blip xmlns:r="http://schemas.openxmlformats.org/officeDocument/2006/relationships" r:embed="rId27" cstate="email">
          <a:extLst>
            <a:ext uri="{28A0092B-C50C-407E-A947-70E740481C1C}">
              <a14:useLocalDpi xmlns:a14="http://schemas.microsoft.com/office/drawing/2010/main"/>
            </a:ext>
          </a:extLst>
        </a:blip>
        <a:srcRect/>
        <a:stretch/>
      </xdr:blipFill>
      <xdr:spPr bwMode="auto">
        <a:xfrm>
          <a:off x="0" y="18049460"/>
          <a:ext cx="838200" cy="3276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33132</xdr:colOff>
      <xdr:row>51</xdr:row>
      <xdr:rowOff>66262</xdr:rowOff>
    </xdr:from>
    <xdr:to>
      <xdr:col>0</xdr:col>
      <xdr:colOff>742648</xdr:colOff>
      <xdr:row>51</xdr:row>
      <xdr:rowOff>356757</xdr:rowOff>
    </xdr:to>
    <xdr:pic>
      <xdr:nvPicPr>
        <xdr:cNvPr id="90" name="Image 89">
          <a:extLst>
            <a:ext uri="{FF2B5EF4-FFF2-40B4-BE49-F238E27FC236}">
              <a16:creationId xmlns:a16="http://schemas.microsoft.com/office/drawing/2014/main" id="{D34E3F39-6B8C-4172-9ACF-D5A73652FE49}"/>
            </a:ext>
          </a:extLst>
        </xdr:cNvPr>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33132" y="18500036"/>
          <a:ext cx="709516" cy="29049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0"/>
  <sheetViews>
    <sheetView tabSelected="1" zoomScale="115" zoomScaleNormal="115" workbookViewId="0">
      <selection activeCell="B12" sqref="B12:D12"/>
    </sheetView>
  </sheetViews>
  <sheetFormatPr baseColWidth="10" defaultColWidth="11" defaultRowHeight="14" x14ac:dyDescent="0.3"/>
  <cols>
    <col min="1" max="1" width="12.58203125" style="1" customWidth="1"/>
    <col min="2" max="2" width="10.5" style="2" customWidth="1"/>
    <col min="3" max="3" width="18.83203125" style="2" customWidth="1"/>
    <col min="4" max="4" width="2.08203125" style="1" customWidth="1"/>
    <col min="5" max="5" width="7.58203125" style="1" customWidth="1"/>
    <col min="6" max="7" width="7.58203125" style="3" customWidth="1"/>
    <col min="8" max="8" width="1.58203125" style="4" customWidth="1"/>
    <col min="9" max="9" width="7.75" style="1" customWidth="1"/>
    <col min="10" max="10" width="9.08203125" style="1" bestFit="1" customWidth="1"/>
    <col min="11" max="11" width="8.33203125" style="1" bestFit="1" customWidth="1"/>
    <col min="12" max="12" width="4.08203125" style="1" hidden="1" customWidth="1"/>
    <col min="13" max="13" width="10.83203125" style="1" hidden="1" customWidth="1"/>
    <col min="14" max="14" width="11.33203125" style="1" hidden="1" customWidth="1"/>
    <col min="15" max="16384" width="11" style="1"/>
  </cols>
  <sheetData>
    <row r="1" spans="1:11" ht="133.15" customHeight="1" x14ac:dyDescent="0.3">
      <c r="A1" s="47"/>
      <c r="B1" s="1"/>
      <c r="D1" s="2"/>
      <c r="F1" s="1"/>
    </row>
    <row r="2" spans="1:11" s="73" customFormat="1" ht="19.899999999999999" customHeight="1" x14ac:dyDescent="0.3">
      <c r="A2" s="135" t="s">
        <v>61</v>
      </c>
      <c r="B2" s="135"/>
      <c r="C2" s="135"/>
      <c r="D2" s="135"/>
      <c r="E2" s="135"/>
      <c r="F2" s="135"/>
      <c r="G2" s="135"/>
      <c r="H2" s="135"/>
      <c r="I2" s="135"/>
      <c r="J2" s="135"/>
      <c r="K2" s="135"/>
    </row>
    <row r="3" spans="1:11" s="73" customFormat="1" ht="3" customHeight="1" x14ac:dyDescent="0.2">
      <c r="A3" s="45"/>
      <c r="B3" s="79"/>
      <c r="C3" s="79"/>
      <c r="D3" s="79"/>
      <c r="E3" s="7"/>
      <c r="F3" s="45"/>
      <c r="G3" s="80"/>
      <c r="H3" s="80"/>
      <c r="I3" s="79"/>
      <c r="J3" s="79"/>
      <c r="K3" s="79"/>
    </row>
    <row r="4" spans="1:11" s="73" customFormat="1" ht="11.5" customHeight="1" x14ac:dyDescent="0.2">
      <c r="A4" s="45"/>
      <c r="B4" s="79"/>
      <c r="C4" s="79"/>
      <c r="D4" s="79"/>
      <c r="E4" s="7"/>
      <c r="F4" s="45"/>
      <c r="G4" s="80"/>
      <c r="H4" s="80"/>
      <c r="I4" s="79"/>
      <c r="J4" s="79"/>
      <c r="K4" s="79"/>
    </row>
    <row r="5" spans="1:11" s="73" customFormat="1" x14ac:dyDescent="0.3">
      <c r="A5" s="136" t="s">
        <v>55</v>
      </c>
      <c r="B5" s="136"/>
      <c r="C5" s="136"/>
      <c r="D5" s="136"/>
      <c r="E5" s="7"/>
      <c r="F5" s="136" t="s">
        <v>56</v>
      </c>
      <c r="G5" s="136"/>
      <c r="H5" s="136"/>
      <c r="I5" s="136"/>
      <c r="J5" s="136"/>
      <c r="K5" s="136"/>
    </row>
    <row r="6" spans="1:11" s="73" customFormat="1" ht="6.75" customHeight="1" x14ac:dyDescent="0.3">
      <c r="A6" s="81"/>
      <c r="B6" s="79"/>
      <c r="C6" s="79"/>
      <c r="D6" s="82"/>
      <c r="E6" s="7"/>
      <c r="F6" s="83"/>
      <c r="G6" s="80"/>
      <c r="H6" s="80"/>
      <c r="I6" s="79"/>
      <c r="J6" s="79"/>
      <c r="K6" s="82"/>
    </row>
    <row r="7" spans="1:11" s="73" customFormat="1" x14ac:dyDescent="0.3">
      <c r="A7" s="84" t="s">
        <v>13</v>
      </c>
      <c r="B7" s="137"/>
      <c r="C7" s="137"/>
      <c r="D7" s="138"/>
      <c r="E7" s="85"/>
      <c r="F7" s="139" t="s">
        <v>57</v>
      </c>
      <c r="G7" s="140"/>
      <c r="H7" s="137"/>
      <c r="I7" s="137"/>
      <c r="J7" s="137"/>
      <c r="K7" s="138"/>
    </row>
    <row r="8" spans="1:11" s="73" customFormat="1" x14ac:dyDescent="0.3">
      <c r="A8" s="84" t="s">
        <v>12</v>
      </c>
      <c r="B8" s="137"/>
      <c r="C8" s="137"/>
      <c r="D8" s="138"/>
      <c r="E8" s="85"/>
      <c r="F8" s="139" t="s">
        <v>58</v>
      </c>
      <c r="G8" s="140"/>
      <c r="H8" s="137"/>
      <c r="I8" s="137"/>
      <c r="J8" s="137"/>
      <c r="K8" s="138"/>
    </row>
    <row r="9" spans="1:11" s="73" customFormat="1" ht="15" customHeight="1" x14ac:dyDescent="0.3">
      <c r="A9" s="86" t="s">
        <v>16</v>
      </c>
      <c r="B9" s="141"/>
      <c r="C9" s="141"/>
      <c r="D9" s="142"/>
      <c r="E9" s="87"/>
      <c r="F9" s="139" t="s">
        <v>59</v>
      </c>
      <c r="G9" s="140"/>
      <c r="H9" s="137"/>
      <c r="I9" s="137"/>
      <c r="J9" s="137"/>
      <c r="K9" s="138"/>
    </row>
    <row r="10" spans="1:11" s="73" customFormat="1" x14ac:dyDescent="0.3">
      <c r="A10" s="86"/>
      <c r="B10" s="141"/>
      <c r="C10" s="141"/>
      <c r="D10" s="142"/>
      <c r="E10" s="87"/>
      <c r="F10" s="143" t="s">
        <v>11</v>
      </c>
      <c r="G10" s="144"/>
      <c r="H10" s="137"/>
      <c r="I10" s="137"/>
      <c r="J10" s="137"/>
      <c r="K10" s="138"/>
    </row>
    <row r="11" spans="1:11" s="73" customFormat="1" ht="15.75" customHeight="1" x14ac:dyDescent="0.3">
      <c r="A11" s="88" t="s">
        <v>17</v>
      </c>
      <c r="B11" s="145"/>
      <c r="C11" s="145"/>
      <c r="D11" s="146"/>
      <c r="E11" s="87"/>
      <c r="F11" s="143" t="s">
        <v>60</v>
      </c>
      <c r="G11" s="144"/>
      <c r="H11" s="144"/>
      <c r="I11" s="144"/>
      <c r="J11" s="144"/>
      <c r="K11" s="147"/>
    </row>
    <row r="12" spans="1:11" s="73" customFormat="1" ht="15" customHeight="1" x14ac:dyDescent="0.3">
      <c r="A12" s="84" t="s">
        <v>9</v>
      </c>
      <c r="B12" s="137"/>
      <c r="C12" s="137"/>
      <c r="D12" s="138"/>
      <c r="E12" s="85"/>
      <c r="F12" s="148"/>
      <c r="G12" s="141"/>
      <c r="H12" s="141"/>
      <c r="I12" s="141"/>
      <c r="J12" s="141"/>
      <c r="K12" s="142"/>
    </row>
    <row r="13" spans="1:11" s="73" customFormat="1" ht="15" customHeight="1" x14ac:dyDescent="0.3">
      <c r="A13" s="84" t="s">
        <v>10</v>
      </c>
      <c r="B13" s="137"/>
      <c r="C13" s="137"/>
      <c r="D13" s="138"/>
      <c r="E13" s="85"/>
      <c r="F13" s="148"/>
      <c r="G13" s="141"/>
      <c r="H13" s="141"/>
      <c r="I13" s="141"/>
      <c r="J13" s="141"/>
      <c r="K13" s="142"/>
    </row>
    <row r="14" spans="1:11" s="73" customFormat="1" ht="15" customHeight="1" x14ac:dyDescent="0.3">
      <c r="A14" s="84" t="s">
        <v>11</v>
      </c>
      <c r="B14" s="137"/>
      <c r="C14" s="137"/>
      <c r="D14" s="138"/>
      <c r="E14" s="85"/>
      <c r="F14" s="148"/>
      <c r="G14" s="141"/>
      <c r="H14" s="141"/>
      <c r="I14" s="141"/>
      <c r="J14" s="141"/>
      <c r="K14" s="142"/>
    </row>
    <row r="15" spans="1:11" s="73" customFormat="1" ht="16.899999999999999" customHeight="1" x14ac:dyDescent="0.3">
      <c r="A15" s="89" t="s">
        <v>14</v>
      </c>
      <c r="B15" s="137"/>
      <c r="C15" s="137"/>
      <c r="D15" s="138"/>
      <c r="E15" s="85"/>
      <c r="F15" s="148"/>
      <c r="G15" s="141"/>
      <c r="H15" s="141"/>
      <c r="I15" s="141"/>
      <c r="J15" s="141"/>
      <c r="K15" s="142"/>
    </row>
    <row r="16" spans="1:11" s="74" customFormat="1" ht="6" customHeight="1" x14ac:dyDescent="0.3">
      <c r="A16" s="90"/>
      <c r="B16" s="91"/>
      <c r="C16" s="92"/>
      <c r="D16" s="93"/>
      <c r="E16" s="7"/>
      <c r="F16" s="94"/>
      <c r="G16" s="95"/>
      <c r="H16" s="95"/>
      <c r="I16" s="95"/>
      <c r="J16" s="95"/>
      <c r="K16" s="93"/>
    </row>
    <row r="17" spans="1:16" ht="11.5" customHeight="1" x14ac:dyDescent="0.2">
      <c r="A17" s="44"/>
      <c r="B17" s="34"/>
      <c r="C17" s="34"/>
      <c r="D17" s="34"/>
      <c r="E17" s="34"/>
      <c r="F17" s="45"/>
      <c r="G17" s="4"/>
    </row>
    <row r="18" spans="1:16" s="5" customFormat="1" ht="6" customHeight="1" x14ac:dyDescent="0.3">
      <c r="A18" s="62"/>
      <c r="B18" s="34"/>
      <c r="C18" s="34"/>
      <c r="D18" s="75"/>
      <c r="E18" s="75"/>
      <c r="F18" s="75"/>
      <c r="G18" s="75"/>
      <c r="H18" s="75"/>
      <c r="I18" s="75"/>
      <c r="J18" s="75"/>
      <c r="K18" s="75"/>
      <c r="L18" s="61"/>
    </row>
    <row r="19" spans="1:16" s="5" customFormat="1" ht="46.9" customHeight="1" x14ac:dyDescent="0.3">
      <c r="A19" s="132" t="s">
        <v>30</v>
      </c>
      <c r="B19" s="132"/>
      <c r="C19" s="132"/>
      <c r="D19" s="75"/>
      <c r="E19" s="53" t="s">
        <v>15</v>
      </c>
      <c r="F19" s="54" t="s">
        <v>2</v>
      </c>
      <c r="G19" s="50" t="s">
        <v>3</v>
      </c>
      <c r="H19" s="51"/>
      <c r="I19" s="53" t="s">
        <v>0</v>
      </c>
      <c r="J19" s="54" t="s">
        <v>4</v>
      </c>
      <c r="K19" s="52" t="s">
        <v>5</v>
      </c>
      <c r="L19" s="61"/>
    </row>
    <row r="20" spans="1:16" s="7" customFormat="1" ht="8.5" customHeight="1" x14ac:dyDescent="0.3">
      <c r="B20" s="8"/>
      <c r="C20" s="8"/>
      <c r="F20" s="9"/>
      <c r="G20" s="9"/>
      <c r="H20" s="10"/>
    </row>
    <row r="21" spans="1:16" ht="12.75" customHeight="1" x14ac:dyDescent="0.3">
      <c r="A21" s="98" t="s">
        <v>64</v>
      </c>
      <c r="B21" s="98"/>
      <c r="C21" s="98"/>
      <c r="D21" s="98"/>
      <c r="E21" s="98"/>
      <c r="F21" s="98"/>
      <c r="G21" s="98"/>
      <c r="H21" s="98"/>
      <c r="I21" s="98"/>
      <c r="J21" s="98"/>
      <c r="K21" s="98"/>
    </row>
    <row r="22" spans="1:16" ht="9" customHeight="1" x14ac:dyDescent="0.3">
      <c r="A22" s="12"/>
      <c r="B22" s="13"/>
      <c r="C22" s="14"/>
      <c r="D22" s="35"/>
      <c r="E22" s="35"/>
      <c r="F22" s="6"/>
      <c r="G22" s="6"/>
      <c r="H22" s="6"/>
      <c r="I22" s="63"/>
      <c r="J22" s="6"/>
      <c r="K22" s="6"/>
      <c r="L22" s="3"/>
    </row>
    <row r="23" spans="1:16" ht="66.650000000000006" customHeight="1" x14ac:dyDescent="0.15">
      <c r="A23" s="41">
        <v>305256</v>
      </c>
      <c r="B23" s="133" t="s">
        <v>23</v>
      </c>
      <c r="C23" s="134"/>
      <c r="E23" s="19">
        <v>13.95</v>
      </c>
      <c r="F23" s="20">
        <f>E23*0.9</f>
        <v>12.555</v>
      </c>
      <c r="G23" s="48">
        <f>F23/1.055</f>
        <v>11.900473933649289</v>
      </c>
      <c r="H23" s="10"/>
      <c r="I23" s="16"/>
      <c r="J23" s="36">
        <f>F23*I23</f>
        <v>0</v>
      </c>
      <c r="K23" s="48">
        <f>G23*I23</f>
        <v>0</v>
      </c>
      <c r="L23" s="3"/>
      <c r="M23" s="3">
        <f t="shared" ref="M23:M86" si="0">E23*I23</f>
        <v>0</v>
      </c>
    </row>
    <row r="24" spans="1:16" ht="66.650000000000006" customHeight="1" x14ac:dyDescent="0.15">
      <c r="A24" s="41">
        <v>303562</v>
      </c>
      <c r="B24" s="133" t="s">
        <v>24</v>
      </c>
      <c r="C24" s="134"/>
      <c r="E24" s="19">
        <v>17.95</v>
      </c>
      <c r="F24" s="20">
        <f t="shared" ref="F24:F29" si="1">E24*0.9</f>
        <v>16.155000000000001</v>
      </c>
      <c r="G24" s="48">
        <f>F24/1.055</f>
        <v>15.312796208530807</v>
      </c>
      <c r="H24" s="10"/>
      <c r="I24" s="16"/>
      <c r="J24" s="36">
        <f t="shared" ref="J24:J29" si="2">F24*I24</f>
        <v>0</v>
      </c>
      <c r="K24" s="48">
        <f t="shared" ref="K24:K29" si="3">G24*I24</f>
        <v>0</v>
      </c>
      <c r="L24" s="3"/>
      <c r="M24" s="3">
        <f t="shared" si="0"/>
        <v>0</v>
      </c>
    </row>
    <row r="25" spans="1:16" ht="66.650000000000006" customHeight="1" x14ac:dyDescent="0.15">
      <c r="A25" s="41">
        <v>305257</v>
      </c>
      <c r="B25" s="133" t="s">
        <v>25</v>
      </c>
      <c r="C25" s="134"/>
      <c r="E25" s="19">
        <v>21.95</v>
      </c>
      <c r="F25" s="20">
        <f t="shared" si="1"/>
        <v>19.754999999999999</v>
      </c>
      <c r="G25" s="48">
        <f>F25/1.055</f>
        <v>18.725118483412324</v>
      </c>
      <c r="H25" s="10"/>
      <c r="I25" s="16"/>
      <c r="J25" s="36">
        <f t="shared" si="2"/>
        <v>0</v>
      </c>
      <c r="K25" s="48">
        <f t="shared" si="3"/>
        <v>0</v>
      </c>
      <c r="L25" s="3"/>
      <c r="M25" s="3">
        <f t="shared" si="0"/>
        <v>0</v>
      </c>
    </row>
    <row r="26" spans="1:16" ht="66.650000000000006" customHeight="1" x14ac:dyDescent="0.15">
      <c r="A26" s="41">
        <v>305258</v>
      </c>
      <c r="B26" s="133" t="s">
        <v>26</v>
      </c>
      <c r="C26" s="134"/>
      <c r="E26" s="19">
        <v>29.6</v>
      </c>
      <c r="F26" s="20">
        <f t="shared" si="1"/>
        <v>26.64</v>
      </c>
      <c r="G26" s="48">
        <f>F26/1.055</f>
        <v>25.251184834123226</v>
      </c>
      <c r="H26" s="10"/>
      <c r="I26" s="16"/>
      <c r="J26" s="36">
        <f t="shared" si="2"/>
        <v>0</v>
      </c>
      <c r="K26" s="48">
        <f t="shared" si="3"/>
        <v>0</v>
      </c>
      <c r="L26" s="3"/>
      <c r="M26" s="3">
        <f t="shared" si="0"/>
        <v>0</v>
      </c>
      <c r="P26" s="40"/>
    </row>
    <row r="27" spans="1:16" ht="66.650000000000006" customHeight="1" x14ac:dyDescent="0.15">
      <c r="A27" s="41">
        <v>305259</v>
      </c>
      <c r="B27" s="133" t="s">
        <v>27</v>
      </c>
      <c r="C27" s="134"/>
      <c r="E27" s="19">
        <v>37.6</v>
      </c>
      <c r="F27" s="20">
        <f t="shared" si="1"/>
        <v>33.840000000000003</v>
      </c>
      <c r="G27" s="48">
        <f>F27/1.055</f>
        <v>32.075829383886258</v>
      </c>
      <c r="H27" s="10"/>
      <c r="I27" s="16"/>
      <c r="J27" s="36">
        <f t="shared" si="2"/>
        <v>0</v>
      </c>
      <c r="K27" s="48">
        <f t="shared" si="3"/>
        <v>0</v>
      </c>
      <c r="L27" s="3"/>
      <c r="M27" s="3">
        <f t="shared" si="0"/>
        <v>0</v>
      </c>
      <c r="P27" s="40"/>
    </row>
    <row r="28" spans="1:16" ht="73.150000000000006" customHeight="1" x14ac:dyDescent="0.15">
      <c r="A28" s="41">
        <v>305893</v>
      </c>
      <c r="B28" s="133" t="s">
        <v>62</v>
      </c>
      <c r="C28" s="134"/>
      <c r="E28" s="19">
        <v>23.95</v>
      </c>
      <c r="F28" s="20">
        <f>E28*0.94</f>
        <v>22.512999999999998</v>
      </c>
      <c r="G28" s="48">
        <f t="shared" ref="G28:G29" si="4">F28/1.055</f>
        <v>21.339336492890993</v>
      </c>
      <c r="H28" s="10"/>
      <c r="I28" s="16"/>
      <c r="J28" s="36">
        <f t="shared" si="2"/>
        <v>0</v>
      </c>
      <c r="K28" s="48">
        <f t="shared" si="3"/>
        <v>0</v>
      </c>
      <c r="L28" s="3"/>
      <c r="M28" s="3">
        <f t="shared" si="0"/>
        <v>0</v>
      </c>
      <c r="P28" s="40"/>
    </row>
    <row r="29" spans="1:16" ht="66.650000000000006" customHeight="1" x14ac:dyDescent="0.15">
      <c r="A29" s="41">
        <v>305832</v>
      </c>
      <c r="B29" s="96" t="s">
        <v>63</v>
      </c>
      <c r="C29" s="97"/>
      <c r="E29" s="19">
        <v>39.950000000000003</v>
      </c>
      <c r="F29" s="20">
        <f t="shared" si="1"/>
        <v>35.955000000000005</v>
      </c>
      <c r="G29" s="48">
        <f t="shared" si="4"/>
        <v>34.080568720379155</v>
      </c>
      <c r="H29" s="10"/>
      <c r="I29" s="16"/>
      <c r="J29" s="36">
        <f t="shared" si="2"/>
        <v>0</v>
      </c>
      <c r="K29" s="48">
        <f t="shared" si="3"/>
        <v>0</v>
      </c>
      <c r="L29" s="3"/>
      <c r="M29" s="3">
        <f t="shared" si="0"/>
        <v>0</v>
      </c>
      <c r="P29" s="40"/>
    </row>
    <row r="30" spans="1:16" ht="7.5" customHeight="1" x14ac:dyDescent="0.3">
      <c r="B30" s="1"/>
      <c r="C30" s="1"/>
      <c r="F30" s="11"/>
      <c r="G30" s="11"/>
      <c r="H30" s="11"/>
      <c r="I30" s="12"/>
      <c r="J30" s="12"/>
      <c r="K30" s="12"/>
      <c r="M30" s="3">
        <f t="shared" si="0"/>
        <v>0</v>
      </c>
    </row>
    <row r="31" spans="1:16" ht="12.75" customHeight="1" x14ac:dyDescent="0.3">
      <c r="A31" s="98" t="s">
        <v>65</v>
      </c>
      <c r="B31" s="98"/>
      <c r="C31" s="98"/>
      <c r="D31" s="98"/>
      <c r="E31" s="98"/>
      <c r="F31" s="98"/>
      <c r="G31" s="98"/>
      <c r="H31" s="98"/>
      <c r="I31" s="98"/>
      <c r="J31" s="98"/>
      <c r="K31" s="98"/>
      <c r="M31" s="3">
        <f t="shared" si="0"/>
        <v>0</v>
      </c>
    </row>
    <row r="32" spans="1:16" ht="7.5" customHeight="1" x14ac:dyDescent="0.3">
      <c r="B32" s="1"/>
      <c r="C32" s="1"/>
      <c r="F32" s="11"/>
      <c r="G32" s="11"/>
      <c r="H32" s="11"/>
      <c r="I32" s="12"/>
      <c r="J32" s="12"/>
      <c r="K32" s="12"/>
      <c r="M32" s="3">
        <f t="shared" si="0"/>
        <v>0</v>
      </c>
    </row>
    <row r="33" spans="1:13" ht="51" customHeight="1" x14ac:dyDescent="0.15">
      <c r="A33" s="41">
        <v>305833</v>
      </c>
      <c r="B33" s="133" t="s">
        <v>82</v>
      </c>
      <c r="C33" s="134"/>
      <c r="E33" s="19">
        <v>9.5</v>
      </c>
      <c r="F33" s="37">
        <f>E33*0.7</f>
        <v>6.6499999999999995</v>
      </c>
      <c r="G33" s="48">
        <f t="shared" ref="G33:G38" si="5">F33/1.055</f>
        <v>6.3033175355450233</v>
      </c>
      <c r="H33" s="17"/>
      <c r="I33" s="16"/>
      <c r="J33" s="36">
        <f t="shared" ref="J33" si="6">F33*I33</f>
        <v>0</v>
      </c>
      <c r="K33" s="48">
        <f t="shared" ref="K33" si="7">G33*I33</f>
        <v>0</v>
      </c>
      <c r="L33" s="3"/>
      <c r="M33" s="3">
        <f t="shared" si="0"/>
        <v>0</v>
      </c>
    </row>
    <row r="34" spans="1:13" ht="54" customHeight="1" x14ac:dyDescent="0.15">
      <c r="A34" s="41">
        <v>305834</v>
      </c>
      <c r="B34" s="133" t="s">
        <v>83</v>
      </c>
      <c r="C34" s="134"/>
      <c r="E34" s="19">
        <v>17.95</v>
      </c>
      <c r="F34" s="37">
        <f t="shared" ref="F34:F36" si="8">E34*0.7</f>
        <v>12.565</v>
      </c>
      <c r="G34" s="48">
        <f t="shared" si="5"/>
        <v>11.909952606635072</v>
      </c>
      <c r="H34" s="17"/>
      <c r="I34" s="16"/>
      <c r="J34" s="36">
        <f t="shared" ref="J34:J40" si="9">F34*I34</f>
        <v>0</v>
      </c>
      <c r="K34" s="48">
        <f t="shared" ref="K34:K40" si="10">G34*I34</f>
        <v>0</v>
      </c>
      <c r="L34" s="3"/>
      <c r="M34" s="3">
        <f t="shared" si="0"/>
        <v>0</v>
      </c>
    </row>
    <row r="35" spans="1:13" ht="62.5" customHeight="1" x14ac:dyDescent="0.15">
      <c r="A35" s="41">
        <v>305835</v>
      </c>
      <c r="B35" s="96" t="s">
        <v>84</v>
      </c>
      <c r="C35" s="97"/>
      <c r="E35" s="19">
        <v>26.95</v>
      </c>
      <c r="F35" s="37">
        <f t="shared" si="8"/>
        <v>18.864999999999998</v>
      </c>
      <c r="G35" s="48">
        <f t="shared" si="5"/>
        <v>17.881516587677726</v>
      </c>
      <c r="H35" s="17"/>
      <c r="I35" s="16"/>
      <c r="J35" s="36">
        <f t="shared" si="9"/>
        <v>0</v>
      </c>
      <c r="K35" s="48">
        <f t="shared" si="10"/>
        <v>0</v>
      </c>
      <c r="L35" s="3"/>
      <c r="M35" s="3">
        <f t="shared" si="0"/>
        <v>0</v>
      </c>
    </row>
    <row r="36" spans="1:13" ht="69" customHeight="1" x14ac:dyDescent="0.15">
      <c r="A36" s="41">
        <v>305836</v>
      </c>
      <c r="B36" s="96" t="s">
        <v>85</v>
      </c>
      <c r="C36" s="97"/>
      <c r="E36" s="19">
        <v>35.5</v>
      </c>
      <c r="F36" s="37">
        <f t="shared" si="8"/>
        <v>24.849999999999998</v>
      </c>
      <c r="G36" s="48">
        <f t="shared" si="5"/>
        <v>23.554502369668246</v>
      </c>
      <c r="H36" s="17"/>
      <c r="I36" s="16"/>
      <c r="J36" s="36">
        <f t="shared" si="9"/>
        <v>0</v>
      </c>
      <c r="K36" s="48">
        <f t="shared" si="10"/>
        <v>0</v>
      </c>
      <c r="L36" s="3"/>
      <c r="M36" s="3">
        <f t="shared" si="0"/>
        <v>0</v>
      </c>
    </row>
    <row r="37" spans="1:13" ht="68.5" customHeight="1" x14ac:dyDescent="0.15">
      <c r="A37" s="41" t="s">
        <v>66</v>
      </c>
      <c r="B37" s="133" t="s">
        <v>86</v>
      </c>
      <c r="C37" s="134"/>
      <c r="E37" s="19">
        <v>14.2</v>
      </c>
      <c r="F37" s="37">
        <f>E37*0.8</f>
        <v>11.36</v>
      </c>
      <c r="G37" s="48">
        <f t="shared" si="5"/>
        <v>10.76777251184834</v>
      </c>
      <c r="H37" s="17"/>
      <c r="I37" s="16"/>
      <c r="J37" s="36">
        <f t="shared" si="9"/>
        <v>0</v>
      </c>
      <c r="K37" s="48">
        <f t="shared" si="10"/>
        <v>0</v>
      </c>
      <c r="L37" s="3"/>
      <c r="M37" s="3">
        <f t="shared" si="0"/>
        <v>0</v>
      </c>
    </row>
    <row r="38" spans="1:13" ht="73.900000000000006" customHeight="1" x14ac:dyDescent="0.15">
      <c r="A38" s="41" t="s">
        <v>67</v>
      </c>
      <c r="B38" s="133" t="s">
        <v>87</v>
      </c>
      <c r="C38" s="134"/>
      <c r="E38" s="19">
        <v>22.8</v>
      </c>
      <c r="F38" s="37">
        <f>E38*0.8</f>
        <v>18.240000000000002</v>
      </c>
      <c r="G38" s="48">
        <f t="shared" si="5"/>
        <v>17.289099526066355</v>
      </c>
      <c r="H38" s="17"/>
      <c r="I38" s="16"/>
      <c r="J38" s="36">
        <f t="shared" si="9"/>
        <v>0</v>
      </c>
      <c r="K38" s="48">
        <f t="shared" si="10"/>
        <v>0</v>
      </c>
      <c r="L38" s="3"/>
      <c r="M38" s="3">
        <f t="shared" si="0"/>
        <v>0</v>
      </c>
    </row>
    <row r="39" spans="1:13" ht="73.900000000000006" customHeight="1" x14ac:dyDescent="0.15">
      <c r="A39" s="41" t="s">
        <v>68</v>
      </c>
      <c r="B39" s="133" t="s">
        <v>90</v>
      </c>
      <c r="C39" s="134"/>
      <c r="E39" s="19">
        <v>30</v>
      </c>
      <c r="F39" s="37">
        <f>E39*0.8</f>
        <v>24</v>
      </c>
      <c r="G39" s="48">
        <f t="shared" ref="G39" si="11">F39/1.055</f>
        <v>22.748815165876778</v>
      </c>
      <c r="H39" s="17"/>
      <c r="I39" s="16"/>
      <c r="J39" s="36">
        <f t="shared" si="9"/>
        <v>0</v>
      </c>
      <c r="K39" s="48">
        <f t="shared" si="10"/>
        <v>0</v>
      </c>
      <c r="L39" s="3"/>
      <c r="M39" s="3">
        <f t="shared" si="0"/>
        <v>0</v>
      </c>
    </row>
    <row r="40" spans="1:13" ht="55.15" customHeight="1" x14ac:dyDescent="0.15">
      <c r="A40" s="41">
        <v>305272</v>
      </c>
      <c r="B40" s="133" t="s">
        <v>69</v>
      </c>
      <c r="C40" s="134"/>
      <c r="E40" s="19">
        <v>16.5</v>
      </c>
      <c r="F40" s="37">
        <f>E40*0.94</f>
        <v>15.51</v>
      </c>
      <c r="G40" s="48">
        <f t="shared" ref="G40" si="12">F40/1.055</f>
        <v>14.701421800947868</v>
      </c>
      <c r="H40" s="17"/>
      <c r="I40" s="16"/>
      <c r="J40" s="36">
        <f t="shared" si="9"/>
        <v>0</v>
      </c>
      <c r="K40" s="48">
        <f t="shared" si="10"/>
        <v>0</v>
      </c>
      <c r="L40" s="3"/>
      <c r="M40" s="3">
        <f t="shared" si="0"/>
        <v>0</v>
      </c>
    </row>
    <row r="41" spans="1:13" ht="7.5" customHeight="1" x14ac:dyDescent="0.3">
      <c r="B41" s="1"/>
      <c r="C41" s="1"/>
      <c r="F41" s="11"/>
      <c r="G41" s="11"/>
      <c r="H41" s="11"/>
      <c r="I41" s="12"/>
      <c r="J41" s="12"/>
      <c r="K41" s="12"/>
      <c r="M41" s="3">
        <f t="shared" si="0"/>
        <v>0</v>
      </c>
    </row>
    <row r="42" spans="1:13" ht="12.75" customHeight="1" x14ac:dyDescent="0.3">
      <c r="A42" s="98" t="s">
        <v>70</v>
      </c>
      <c r="B42" s="98"/>
      <c r="C42" s="98"/>
      <c r="D42" s="98"/>
      <c r="E42" s="98"/>
      <c r="F42" s="98"/>
      <c r="G42" s="98"/>
      <c r="H42" s="98"/>
      <c r="I42" s="98"/>
      <c r="J42" s="98"/>
      <c r="K42" s="98"/>
      <c r="M42" s="3">
        <f t="shared" si="0"/>
        <v>0</v>
      </c>
    </row>
    <row r="43" spans="1:13" ht="7.5" customHeight="1" x14ac:dyDescent="0.3">
      <c r="B43" s="1"/>
      <c r="C43" s="1"/>
      <c r="F43" s="11"/>
      <c r="G43" s="11"/>
      <c r="H43" s="11"/>
      <c r="I43" s="12"/>
      <c r="J43" s="12"/>
      <c r="K43" s="12"/>
      <c r="M43" s="3">
        <f t="shared" si="0"/>
        <v>0</v>
      </c>
    </row>
    <row r="44" spans="1:13" ht="77.25" customHeight="1" x14ac:dyDescent="0.15">
      <c r="A44" s="41">
        <v>305932</v>
      </c>
      <c r="B44" s="96" t="s">
        <v>75</v>
      </c>
      <c r="C44" s="97"/>
      <c r="E44" s="19">
        <v>51.95</v>
      </c>
      <c r="F44" s="20">
        <f t="shared" ref="F44" si="13">E44*0.94</f>
        <v>48.832999999999998</v>
      </c>
      <c r="G44" s="48">
        <f>F44/1.055</f>
        <v>46.287203791469196</v>
      </c>
      <c r="H44" s="10"/>
      <c r="I44" s="16"/>
      <c r="J44" s="36">
        <f t="shared" ref="J44" si="14">F44*I44</f>
        <v>0</v>
      </c>
      <c r="K44" s="48">
        <f t="shared" ref="K44" si="15">G44*I44</f>
        <v>0</v>
      </c>
      <c r="L44" s="3"/>
      <c r="M44" s="3">
        <f t="shared" si="0"/>
        <v>0</v>
      </c>
    </row>
    <row r="45" spans="1:13" ht="54" customHeight="1" x14ac:dyDescent="0.15">
      <c r="A45" s="41" t="s">
        <v>71</v>
      </c>
      <c r="B45" s="96" t="s">
        <v>89</v>
      </c>
      <c r="C45" s="97"/>
      <c r="D45" s="35"/>
      <c r="E45" s="19">
        <v>1.8</v>
      </c>
      <c r="F45" s="37">
        <f>E45*0.94</f>
        <v>1.6919999999999999</v>
      </c>
      <c r="G45" s="48">
        <f>F45/1.055</f>
        <v>1.6037914691943129</v>
      </c>
      <c r="H45" s="17"/>
      <c r="I45" s="16"/>
      <c r="J45" s="36">
        <f t="shared" ref="J45:J47" si="16">F45*I45</f>
        <v>0</v>
      </c>
      <c r="K45" s="48">
        <f t="shared" ref="K45:K47" si="17">G45*I45</f>
        <v>0</v>
      </c>
      <c r="L45" s="3"/>
      <c r="M45" s="3">
        <f t="shared" si="0"/>
        <v>0</v>
      </c>
    </row>
    <row r="46" spans="1:13" ht="54" customHeight="1" x14ac:dyDescent="0.15">
      <c r="A46" s="41" t="s">
        <v>72</v>
      </c>
      <c r="B46" s="96" t="s">
        <v>91</v>
      </c>
      <c r="C46" s="97"/>
      <c r="D46" s="35"/>
      <c r="E46" s="19">
        <v>3.1</v>
      </c>
      <c r="F46" s="37">
        <f>E46*0.94</f>
        <v>2.9139999999999997</v>
      </c>
      <c r="G46" s="48">
        <f>F46/1.055</f>
        <v>2.7620853080568719</v>
      </c>
      <c r="H46" s="17"/>
      <c r="I46" s="16"/>
      <c r="J46" s="36">
        <f t="shared" si="16"/>
        <v>0</v>
      </c>
      <c r="K46" s="48">
        <f t="shared" si="17"/>
        <v>0</v>
      </c>
      <c r="L46" s="3"/>
      <c r="M46" s="3">
        <f t="shared" si="0"/>
        <v>0</v>
      </c>
    </row>
    <row r="47" spans="1:13" ht="51" customHeight="1" x14ac:dyDescent="0.15">
      <c r="A47" s="41">
        <v>305851</v>
      </c>
      <c r="B47" s="96" t="s">
        <v>88</v>
      </c>
      <c r="C47" s="97"/>
      <c r="D47" s="35"/>
      <c r="E47" s="19">
        <v>5.7</v>
      </c>
      <c r="F47" s="37">
        <f>E47*0.94</f>
        <v>5.3579999999999997</v>
      </c>
      <c r="G47" s="48">
        <f>F47/1.055</f>
        <v>5.0786729857819903</v>
      </c>
      <c r="H47" s="17"/>
      <c r="I47" s="16"/>
      <c r="J47" s="36">
        <f t="shared" si="16"/>
        <v>0</v>
      </c>
      <c r="K47" s="48">
        <f t="shared" si="17"/>
        <v>0</v>
      </c>
      <c r="L47" s="3"/>
      <c r="M47" s="3">
        <f t="shared" si="0"/>
        <v>0</v>
      </c>
    </row>
    <row r="48" spans="1:13" ht="7.5" customHeight="1" x14ac:dyDescent="0.3">
      <c r="B48" s="1"/>
      <c r="C48" s="1"/>
      <c r="F48" s="11"/>
      <c r="G48" s="11"/>
      <c r="H48" s="11"/>
      <c r="I48" s="12"/>
      <c r="J48" s="12"/>
      <c r="K48" s="12"/>
      <c r="M48" s="3">
        <f t="shared" si="0"/>
        <v>0</v>
      </c>
    </row>
    <row r="49" spans="1:13" ht="12.75" customHeight="1" x14ac:dyDescent="0.3">
      <c r="A49" s="98" t="s">
        <v>73</v>
      </c>
      <c r="B49" s="98"/>
      <c r="C49" s="98"/>
      <c r="D49" s="98"/>
      <c r="E49" s="98"/>
      <c r="F49" s="98"/>
      <c r="G49" s="98"/>
      <c r="H49" s="98"/>
      <c r="I49" s="98"/>
      <c r="J49" s="98"/>
      <c r="K49" s="98"/>
      <c r="M49" s="3">
        <f t="shared" si="0"/>
        <v>0</v>
      </c>
    </row>
    <row r="50" spans="1:13" ht="7.5" customHeight="1" x14ac:dyDescent="0.3">
      <c r="B50" s="1"/>
      <c r="C50" s="1"/>
      <c r="F50" s="11"/>
      <c r="G50" s="11"/>
      <c r="H50" s="11"/>
      <c r="I50" s="12"/>
      <c r="J50" s="12"/>
      <c r="K50" s="12"/>
      <c r="M50" s="3">
        <f t="shared" si="0"/>
        <v>0</v>
      </c>
    </row>
    <row r="51" spans="1:13" ht="51" customHeight="1" x14ac:dyDescent="0.15">
      <c r="A51" s="41">
        <v>305260</v>
      </c>
      <c r="B51" s="133" t="s">
        <v>92</v>
      </c>
      <c r="C51" s="134"/>
      <c r="E51" s="19">
        <v>9.5</v>
      </c>
      <c r="F51" s="37">
        <f>E51*0.7</f>
        <v>6.6499999999999995</v>
      </c>
      <c r="G51" s="48">
        <f>F51/1.055</f>
        <v>6.3033175355450233</v>
      </c>
      <c r="H51" s="17"/>
      <c r="I51" s="16"/>
      <c r="J51" s="36">
        <f t="shared" ref="J51" si="18">F51*I51</f>
        <v>0</v>
      </c>
      <c r="K51" s="48">
        <f t="shared" ref="K51" si="19">G51*I51</f>
        <v>0</v>
      </c>
      <c r="L51" s="3"/>
      <c r="M51" s="3">
        <f t="shared" si="0"/>
        <v>0</v>
      </c>
    </row>
    <row r="52" spans="1:13" ht="54" customHeight="1" x14ac:dyDescent="0.15">
      <c r="A52" s="41">
        <v>305261</v>
      </c>
      <c r="B52" s="133" t="s">
        <v>93</v>
      </c>
      <c r="C52" s="134"/>
      <c r="E52" s="19">
        <v>17.95</v>
      </c>
      <c r="F52" s="37">
        <f t="shared" ref="F52:F53" si="20">E52*0.7</f>
        <v>12.565</v>
      </c>
      <c r="G52" s="48">
        <f>F52/1.055</f>
        <v>11.909952606635072</v>
      </c>
      <c r="H52" s="17"/>
      <c r="I52" s="16"/>
      <c r="J52" s="36">
        <f t="shared" ref="J52:J55" si="21">F52*I52</f>
        <v>0</v>
      </c>
      <c r="K52" s="48">
        <f t="shared" ref="K52:K55" si="22">G52*I52</f>
        <v>0</v>
      </c>
      <c r="L52" s="3"/>
      <c r="M52" s="3">
        <f t="shared" si="0"/>
        <v>0</v>
      </c>
    </row>
    <row r="53" spans="1:13" ht="62.5" customHeight="1" x14ac:dyDescent="0.15">
      <c r="A53" s="41">
        <v>305262</v>
      </c>
      <c r="B53" s="96" t="s">
        <v>94</v>
      </c>
      <c r="C53" s="97"/>
      <c r="E53" s="19">
        <v>26.95</v>
      </c>
      <c r="F53" s="37">
        <f t="shared" si="20"/>
        <v>18.864999999999998</v>
      </c>
      <c r="G53" s="48">
        <f>F53/1.055</f>
        <v>17.881516587677726</v>
      </c>
      <c r="H53" s="17"/>
      <c r="I53" s="16"/>
      <c r="J53" s="36">
        <f t="shared" si="21"/>
        <v>0</v>
      </c>
      <c r="K53" s="48">
        <f t="shared" si="22"/>
        <v>0</v>
      </c>
      <c r="L53" s="3"/>
      <c r="M53" s="3">
        <f t="shared" si="0"/>
        <v>0</v>
      </c>
    </row>
    <row r="54" spans="1:13" ht="60.65" customHeight="1" x14ac:dyDescent="0.15">
      <c r="A54" s="41">
        <v>305244</v>
      </c>
      <c r="B54" s="96" t="s">
        <v>95</v>
      </c>
      <c r="C54" s="97"/>
      <c r="E54" s="19">
        <v>22.5</v>
      </c>
      <c r="F54" s="37">
        <f t="shared" ref="F54" si="23">E54*0.94</f>
        <v>21.15</v>
      </c>
      <c r="G54" s="48">
        <f t="shared" ref="G54" si="24">F54/1.055</f>
        <v>20.047393364928912</v>
      </c>
      <c r="H54" s="17"/>
      <c r="I54" s="16"/>
      <c r="J54" s="36">
        <f t="shared" si="21"/>
        <v>0</v>
      </c>
      <c r="K54" s="48">
        <f t="shared" si="22"/>
        <v>0</v>
      </c>
      <c r="L54" s="3"/>
      <c r="M54" s="3">
        <f t="shared" si="0"/>
        <v>0</v>
      </c>
    </row>
    <row r="55" spans="1:13" ht="60.65" customHeight="1" x14ac:dyDescent="0.15">
      <c r="A55" s="41">
        <v>304245</v>
      </c>
      <c r="B55" s="96" t="s">
        <v>96</v>
      </c>
      <c r="C55" s="97"/>
      <c r="E55" s="19">
        <v>31.5</v>
      </c>
      <c r="F55" s="20">
        <f>E55*0.94</f>
        <v>29.61</v>
      </c>
      <c r="G55" s="48">
        <f>F55/1.055</f>
        <v>28.066350710900476</v>
      </c>
      <c r="H55" s="10"/>
      <c r="I55" s="16"/>
      <c r="J55" s="36">
        <f t="shared" si="21"/>
        <v>0</v>
      </c>
      <c r="K55" s="48">
        <f t="shared" si="22"/>
        <v>0</v>
      </c>
      <c r="L55" s="3"/>
      <c r="M55" s="3">
        <f t="shared" si="0"/>
        <v>0</v>
      </c>
    </row>
    <row r="56" spans="1:13" ht="7.5" customHeight="1" x14ac:dyDescent="0.3">
      <c r="B56" s="1"/>
      <c r="C56" s="1"/>
      <c r="F56" s="11"/>
      <c r="G56" s="11"/>
      <c r="H56" s="11"/>
      <c r="I56" s="12"/>
      <c r="J56" s="12"/>
      <c r="K56" s="12"/>
      <c r="M56" s="3">
        <f t="shared" si="0"/>
        <v>0</v>
      </c>
    </row>
    <row r="57" spans="1:13" ht="12.75" customHeight="1" x14ac:dyDescent="0.3">
      <c r="A57" s="98" t="s">
        <v>74</v>
      </c>
      <c r="B57" s="98"/>
      <c r="C57" s="98"/>
      <c r="D57" s="98"/>
      <c r="E57" s="98"/>
      <c r="F57" s="98"/>
      <c r="G57" s="98"/>
      <c r="H57" s="98"/>
      <c r="I57" s="98"/>
      <c r="J57" s="98"/>
      <c r="K57" s="98"/>
      <c r="M57" s="3">
        <f t="shared" si="0"/>
        <v>0</v>
      </c>
    </row>
    <row r="58" spans="1:13" ht="7.5" customHeight="1" x14ac:dyDescent="0.3">
      <c r="B58" s="1"/>
      <c r="C58" s="1"/>
      <c r="F58" s="11"/>
      <c r="G58" s="11"/>
      <c r="H58" s="11"/>
      <c r="I58" s="12"/>
      <c r="J58" s="12"/>
      <c r="K58" s="12"/>
      <c r="M58" s="3">
        <f t="shared" si="0"/>
        <v>0</v>
      </c>
    </row>
    <row r="59" spans="1:13" ht="54" customHeight="1" x14ac:dyDescent="0.15">
      <c r="A59" s="41" t="s">
        <v>76</v>
      </c>
      <c r="B59" s="96" t="s">
        <v>97</v>
      </c>
      <c r="C59" s="97"/>
      <c r="D59" s="35"/>
      <c r="E59" s="19">
        <v>2.8</v>
      </c>
      <c r="F59" s="37">
        <f>E59*0.94</f>
        <v>2.6319999999999997</v>
      </c>
      <c r="G59" s="48">
        <f>F59/1.055</f>
        <v>2.4947867298578199</v>
      </c>
      <c r="H59" s="17"/>
      <c r="I59" s="16"/>
      <c r="J59" s="36">
        <f t="shared" ref="J59" si="25">F59*I59</f>
        <v>0</v>
      </c>
      <c r="K59" s="48">
        <f t="shared" ref="K59" si="26">G59*I59</f>
        <v>0</v>
      </c>
      <c r="L59" s="3"/>
      <c r="M59" s="3">
        <f t="shared" si="0"/>
        <v>0</v>
      </c>
    </row>
    <row r="60" spans="1:13" ht="54" customHeight="1" x14ac:dyDescent="0.15">
      <c r="A60" s="41">
        <v>305869</v>
      </c>
      <c r="B60" s="96" t="s">
        <v>98</v>
      </c>
      <c r="C60" s="97"/>
      <c r="D60" s="35"/>
      <c r="E60" s="19">
        <v>2.8</v>
      </c>
      <c r="F60" s="37">
        <f>E60*0.94</f>
        <v>2.6319999999999997</v>
      </c>
      <c r="G60" s="48">
        <f>F60/1.055</f>
        <v>2.4947867298578199</v>
      </c>
      <c r="H60" s="17"/>
      <c r="I60" s="16"/>
      <c r="J60" s="36">
        <f t="shared" ref="J60:J65" si="27">F60*I60</f>
        <v>0</v>
      </c>
      <c r="K60" s="48">
        <f t="shared" ref="K60:K65" si="28">G60*I60</f>
        <v>0</v>
      </c>
      <c r="L60" s="3"/>
      <c r="M60" s="3">
        <f t="shared" si="0"/>
        <v>0</v>
      </c>
    </row>
    <row r="61" spans="1:13" ht="54" customHeight="1" x14ac:dyDescent="0.15">
      <c r="A61" s="41">
        <v>305859</v>
      </c>
      <c r="B61" s="96" t="s">
        <v>78</v>
      </c>
      <c r="C61" s="97"/>
      <c r="D61" s="35"/>
      <c r="E61" s="19">
        <v>2.95</v>
      </c>
      <c r="F61" s="37">
        <f t="shared" ref="F61" si="29">E61*0.94</f>
        <v>2.7730000000000001</v>
      </c>
      <c r="G61" s="48">
        <f t="shared" ref="G61" si="30">F61/1.055</f>
        <v>2.6284360189573461</v>
      </c>
      <c r="H61" s="17"/>
      <c r="I61" s="16"/>
      <c r="J61" s="36">
        <f t="shared" si="27"/>
        <v>0</v>
      </c>
      <c r="K61" s="48">
        <f t="shared" si="28"/>
        <v>0</v>
      </c>
      <c r="L61" s="3"/>
      <c r="M61" s="3">
        <f t="shared" si="0"/>
        <v>0</v>
      </c>
    </row>
    <row r="62" spans="1:13" ht="59.5" customHeight="1" x14ac:dyDescent="0.15">
      <c r="A62" s="41">
        <v>300374</v>
      </c>
      <c r="B62" s="96" t="s">
        <v>22</v>
      </c>
      <c r="C62" s="97"/>
      <c r="D62" s="35"/>
      <c r="E62" s="19">
        <v>6.75</v>
      </c>
      <c r="F62" s="37">
        <f>E62*0.94</f>
        <v>6.3449999999999998</v>
      </c>
      <c r="G62" s="48">
        <f>F62/1.055</f>
        <v>6.0142180094786735</v>
      </c>
      <c r="H62" s="17"/>
      <c r="I62" s="16"/>
      <c r="J62" s="36">
        <f t="shared" si="27"/>
        <v>0</v>
      </c>
      <c r="K62" s="48">
        <f t="shared" si="28"/>
        <v>0</v>
      </c>
      <c r="L62" s="3"/>
      <c r="M62" s="3">
        <f t="shared" si="0"/>
        <v>0</v>
      </c>
    </row>
    <row r="63" spans="1:13" ht="52.9" customHeight="1" x14ac:dyDescent="0.15">
      <c r="A63" s="41">
        <v>305857</v>
      </c>
      <c r="B63" s="133" t="s">
        <v>99</v>
      </c>
      <c r="C63" s="134"/>
      <c r="D63" s="35"/>
      <c r="E63" s="19">
        <v>8.8000000000000007</v>
      </c>
      <c r="F63" s="37">
        <f>E63*0.94</f>
        <v>8.2720000000000002</v>
      </c>
      <c r="G63" s="48">
        <f>F63/1.055</f>
        <v>7.8407582938388636</v>
      </c>
      <c r="H63" s="17"/>
      <c r="I63" s="16"/>
      <c r="J63" s="36">
        <f t="shared" si="27"/>
        <v>0</v>
      </c>
      <c r="K63" s="48">
        <f t="shared" si="28"/>
        <v>0</v>
      </c>
      <c r="L63" s="3"/>
      <c r="M63" s="3">
        <f t="shared" si="0"/>
        <v>0</v>
      </c>
    </row>
    <row r="64" spans="1:13" ht="47.25" customHeight="1" x14ac:dyDescent="0.15">
      <c r="A64" s="64">
        <v>305870</v>
      </c>
      <c r="B64" s="96" t="s">
        <v>77</v>
      </c>
      <c r="C64" s="97"/>
      <c r="D64" s="35"/>
      <c r="E64" s="19">
        <v>5.5</v>
      </c>
      <c r="F64" s="37">
        <f>E64*0.94</f>
        <v>5.17</v>
      </c>
      <c r="G64" s="48">
        <f>F64/1.055</f>
        <v>4.9004739336492893</v>
      </c>
      <c r="H64" s="17"/>
      <c r="I64" s="16"/>
      <c r="J64" s="36">
        <f t="shared" si="27"/>
        <v>0</v>
      </c>
      <c r="K64" s="48">
        <f t="shared" si="28"/>
        <v>0</v>
      </c>
      <c r="L64" s="3"/>
      <c r="M64" s="3">
        <f t="shared" si="0"/>
        <v>0</v>
      </c>
    </row>
    <row r="65" spans="1:13" ht="58.15" customHeight="1" x14ac:dyDescent="0.15">
      <c r="A65" s="41">
        <v>305858</v>
      </c>
      <c r="B65" s="133" t="s">
        <v>100</v>
      </c>
      <c r="C65" s="134"/>
      <c r="D65" s="35"/>
      <c r="E65" s="19">
        <v>15.5</v>
      </c>
      <c r="F65" s="37">
        <f t="shared" ref="F65" si="31">E65*0.94</f>
        <v>14.569999999999999</v>
      </c>
      <c r="G65" s="48">
        <f t="shared" ref="G65" si="32">F65/1.055</f>
        <v>13.810426540284359</v>
      </c>
      <c r="H65" s="17"/>
      <c r="I65" s="16"/>
      <c r="J65" s="36">
        <f t="shared" si="27"/>
        <v>0</v>
      </c>
      <c r="K65" s="48">
        <f t="shared" si="28"/>
        <v>0</v>
      </c>
      <c r="L65" s="3"/>
      <c r="M65" s="3">
        <f t="shared" si="0"/>
        <v>0</v>
      </c>
    </row>
    <row r="66" spans="1:13" ht="7.5" customHeight="1" x14ac:dyDescent="0.3">
      <c r="B66" s="1"/>
      <c r="C66" s="1"/>
      <c r="F66" s="11"/>
      <c r="G66" s="11"/>
      <c r="H66" s="11"/>
      <c r="I66" s="12"/>
      <c r="J66" s="12"/>
      <c r="K66" s="12"/>
      <c r="M66" s="3">
        <f t="shared" si="0"/>
        <v>0</v>
      </c>
    </row>
    <row r="67" spans="1:13" ht="12.75" customHeight="1" x14ac:dyDescent="0.3">
      <c r="A67" s="98" t="s">
        <v>79</v>
      </c>
      <c r="B67" s="98"/>
      <c r="C67" s="98"/>
      <c r="D67" s="98"/>
      <c r="E67" s="98"/>
      <c r="F67" s="98"/>
      <c r="G67" s="98"/>
      <c r="H67" s="98"/>
      <c r="I67" s="98"/>
      <c r="J67" s="98"/>
      <c r="K67" s="98"/>
      <c r="M67" s="3">
        <f t="shared" si="0"/>
        <v>0</v>
      </c>
    </row>
    <row r="68" spans="1:13" ht="7.5" customHeight="1" x14ac:dyDescent="0.3">
      <c r="B68" s="1"/>
      <c r="C68" s="1"/>
      <c r="F68" s="11"/>
      <c r="G68" s="11"/>
      <c r="H68" s="11"/>
      <c r="I68" s="12"/>
      <c r="J68" s="12"/>
      <c r="K68" s="12"/>
      <c r="M68" s="3">
        <f t="shared" si="0"/>
        <v>0</v>
      </c>
    </row>
    <row r="69" spans="1:13" ht="40.9" customHeight="1" x14ac:dyDescent="0.15">
      <c r="A69" s="41" t="s">
        <v>46</v>
      </c>
      <c r="B69" s="133" t="s">
        <v>80</v>
      </c>
      <c r="C69" s="134"/>
      <c r="D69" s="35"/>
      <c r="E69" s="19">
        <v>5.95</v>
      </c>
      <c r="F69" s="37">
        <f t="shared" ref="F69" si="33">E69*0.94</f>
        <v>5.593</v>
      </c>
      <c r="G69" s="48">
        <f t="shared" ref="G69" si="34">F69/1.055</f>
        <v>5.3014218009478675</v>
      </c>
      <c r="H69" s="17"/>
      <c r="I69" s="16"/>
      <c r="J69" s="36">
        <f t="shared" ref="J69" si="35">F69*I69</f>
        <v>0</v>
      </c>
      <c r="K69" s="48">
        <f t="shared" ref="K69" si="36">G69*I69</f>
        <v>0</v>
      </c>
      <c r="L69" s="3"/>
      <c r="M69" s="3">
        <f t="shared" si="0"/>
        <v>0</v>
      </c>
    </row>
    <row r="70" spans="1:13" ht="40.9" customHeight="1" x14ac:dyDescent="0.15">
      <c r="A70" s="41">
        <v>305919</v>
      </c>
      <c r="B70" s="133" t="s">
        <v>101</v>
      </c>
      <c r="C70" s="134"/>
      <c r="D70" s="35"/>
      <c r="E70" s="19">
        <v>7.95</v>
      </c>
      <c r="F70" s="37">
        <f t="shared" ref="F70" si="37">E70*0.94</f>
        <v>7.4729999999999999</v>
      </c>
      <c r="G70" s="48">
        <f t="shared" ref="G70" si="38">F70/1.055</f>
        <v>7.0834123222748815</v>
      </c>
      <c r="H70" s="17"/>
      <c r="I70" s="16"/>
      <c r="J70" s="36">
        <f t="shared" ref="J70:J87" si="39">F70*I70</f>
        <v>0</v>
      </c>
      <c r="K70" s="48">
        <f t="shared" ref="K70:K87" si="40">G70*I70</f>
        <v>0</v>
      </c>
      <c r="L70" s="3"/>
      <c r="M70" s="3">
        <f t="shared" si="0"/>
        <v>0</v>
      </c>
    </row>
    <row r="71" spans="1:13" ht="40.9" customHeight="1" x14ac:dyDescent="0.15">
      <c r="A71" s="41" t="s">
        <v>48</v>
      </c>
      <c r="B71" s="96" t="s">
        <v>42</v>
      </c>
      <c r="C71" s="97"/>
      <c r="E71" s="19">
        <v>3.3</v>
      </c>
      <c r="F71" s="20">
        <f>E71*0.94</f>
        <v>3.1019999999999999</v>
      </c>
      <c r="G71" s="49">
        <f>F71/1.055</f>
        <v>2.9402843601895734</v>
      </c>
      <c r="H71" s="10"/>
      <c r="I71" s="16"/>
      <c r="J71" s="36">
        <f t="shared" si="39"/>
        <v>0</v>
      </c>
      <c r="K71" s="48">
        <f t="shared" si="40"/>
        <v>0</v>
      </c>
      <c r="L71" s="3"/>
      <c r="M71" s="3">
        <f t="shared" si="0"/>
        <v>0</v>
      </c>
    </row>
    <row r="72" spans="1:13" ht="40.9" customHeight="1" x14ac:dyDescent="0.15">
      <c r="A72" s="41">
        <v>305707</v>
      </c>
      <c r="B72" s="96" t="s">
        <v>102</v>
      </c>
      <c r="C72" s="97"/>
      <c r="E72" s="19">
        <v>3.6</v>
      </c>
      <c r="F72" s="20">
        <f>E72*0.94</f>
        <v>3.3839999999999999</v>
      </c>
      <c r="G72" s="49">
        <f>F72/1.055</f>
        <v>3.2075829383886258</v>
      </c>
      <c r="H72" s="10"/>
      <c r="I72" s="16"/>
      <c r="J72" s="36">
        <f t="shared" si="39"/>
        <v>0</v>
      </c>
      <c r="K72" s="48">
        <f t="shared" si="40"/>
        <v>0</v>
      </c>
      <c r="L72" s="3"/>
      <c r="M72" s="3">
        <f t="shared" si="0"/>
        <v>0</v>
      </c>
    </row>
    <row r="73" spans="1:13" ht="40.9" customHeight="1" x14ac:dyDescent="0.15">
      <c r="A73" s="41" t="s">
        <v>104</v>
      </c>
      <c r="B73" s="133" t="s">
        <v>103</v>
      </c>
      <c r="C73" s="134"/>
      <c r="E73" s="19">
        <v>3.6</v>
      </c>
      <c r="F73" s="20">
        <f>E73*0.94</f>
        <v>3.3839999999999999</v>
      </c>
      <c r="G73" s="49">
        <f>F73/1.055</f>
        <v>3.2075829383886258</v>
      </c>
      <c r="H73" s="10"/>
      <c r="I73" s="16"/>
      <c r="J73" s="36">
        <f t="shared" si="39"/>
        <v>0</v>
      </c>
      <c r="K73" s="48">
        <f t="shared" si="40"/>
        <v>0</v>
      </c>
      <c r="L73" s="3"/>
      <c r="M73" s="3">
        <f t="shared" si="0"/>
        <v>0</v>
      </c>
    </row>
    <row r="74" spans="1:13" ht="40.9" customHeight="1" x14ac:dyDescent="0.15">
      <c r="A74" s="41">
        <v>305905</v>
      </c>
      <c r="B74" s="133" t="s">
        <v>105</v>
      </c>
      <c r="C74" s="134"/>
      <c r="E74" s="19">
        <v>3.6</v>
      </c>
      <c r="F74" s="20">
        <f>E74*0.94</f>
        <v>3.3839999999999999</v>
      </c>
      <c r="G74" s="49">
        <f>F74/1.055</f>
        <v>3.2075829383886258</v>
      </c>
      <c r="H74" s="10"/>
      <c r="I74" s="16"/>
      <c r="J74" s="36">
        <f t="shared" si="39"/>
        <v>0</v>
      </c>
      <c r="K74" s="48">
        <f t="shared" si="40"/>
        <v>0</v>
      </c>
      <c r="L74" s="3"/>
      <c r="M74" s="3">
        <f t="shared" si="0"/>
        <v>0</v>
      </c>
    </row>
    <row r="75" spans="1:13" ht="40.9" customHeight="1" x14ac:dyDescent="0.15">
      <c r="A75" s="41">
        <v>304762</v>
      </c>
      <c r="B75" s="96" t="s">
        <v>106</v>
      </c>
      <c r="C75" s="97"/>
      <c r="E75" s="19">
        <v>3.6</v>
      </c>
      <c r="F75" s="20">
        <f t="shared" ref="F75" si="41">E75*0.94</f>
        <v>3.3839999999999999</v>
      </c>
      <c r="G75" s="49">
        <f t="shared" ref="G75" si="42">F75/1.055</f>
        <v>3.2075829383886258</v>
      </c>
      <c r="H75" s="10"/>
      <c r="I75" s="16"/>
      <c r="J75" s="36">
        <f t="shared" si="39"/>
        <v>0</v>
      </c>
      <c r="K75" s="48">
        <f t="shared" si="40"/>
        <v>0</v>
      </c>
      <c r="L75" s="3"/>
      <c r="M75" s="3">
        <f t="shared" si="0"/>
        <v>0</v>
      </c>
    </row>
    <row r="76" spans="1:13" ht="40.9" customHeight="1" x14ac:dyDescent="0.15">
      <c r="A76" s="41" t="s">
        <v>49</v>
      </c>
      <c r="B76" s="133" t="s">
        <v>29</v>
      </c>
      <c r="C76" s="134"/>
      <c r="E76" s="19">
        <v>3.6</v>
      </c>
      <c r="F76" s="20">
        <f t="shared" ref="F76:F86" si="43">E76*0.94</f>
        <v>3.3839999999999999</v>
      </c>
      <c r="G76" s="49">
        <f t="shared" ref="G76:G86" si="44">F76/1.055</f>
        <v>3.2075829383886258</v>
      </c>
      <c r="H76" s="10"/>
      <c r="I76" s="16"/>
      <c r="J76" s="36">
        <f t="shared" si="39"/>
        <v>0</v>
      </c>
      <c r="K76" s="48">
        <f t="shared" si="40"/>
        <v>0</v>
      </c>
      <c r="L76" s="3"/>
      <c r="M76" s="3">
        <f t="shared" si="0"/>
        <v>0</v>
      </c>
    </row>
    <row r="77" spans="1:13" ht="40.9" customHeight="1" x14ac:dyDescent="0.15">
      <c r="A77" s="41">
        <v>303092</v>
      </c>
      <c r="B77" s="96" t="s">
        <v>41</v>
      </c>
      <c r="C77" s="97"/>
      <c r="E77" s="19">
        <v>3.95</v>
      </c>
      <c r="F77" s="20">
        <f t="shared" si="43"/>
        <v>3.7130000000000001</v>
      </c>
      <c r="G77" s="49">
        <f t="shared" si="44"/>
        <v>3.5194312796208536</v>
      </c>
      <c r="H77" s="10"/>
      <c r="I77" s="16"/>
      <c r="J77" s="36">
        <f t="shared" si="39"/>
        <v>0</v>
      </c>
      <c r="K77" s="48">
        <f t="shared" si="40"/>
        <v>0</v>
      </c>
      <c r="L77" s="3"/>
      <c r="M77" s="3">
        <f t="shared" si="0"/>
        <v>0</v>
      </c>
    </row>
    <row r="78" spans="1:13" ht="40.9" customHeight="1" x14ac:dyDescent="0.15">
      <c r="A78" s="41">
        <v>305906</v>
      </c>
      <c r="B78" s="133" t="s">
        <v>107</v>
      </c>
      <c r="C78" s="134"/>
      <c r="E78" s="19">
        <v>3.6</v>
      </c>
      <c r="F78" s="20">
        <f t="shared" si="43"/>
        <v>3.3839999999999999</v>
      </c>
      <c r="G78" s="49">
        <f t="shared" si="44"/>
        <v>3.2075829383886258</v>
      </c>
      <c r="H78" s="10"/>
      <c r="I78" s="16"/>
      <c r="J78" s="36">
        <f t="shared" si="39"/>
        <v>0</v>
      </c>
      <c r="K78" s="48">
        <f t="shared" si="40"/>
        <v>0</v>
      </c>
      <c r="L78" s="3"/>
      <c r="M78" s="3">
        <f t="shared" si="0"/>
        <v>0</v>
      </c>
    </row>
    <row r="79" spans="1:13" ht="40.9" customHeight="1" x14ac:dyDescent="0.15">
      <c r="A79" s="41">
        <v>305045</v>
      </c>
      <c r="B79" s="96" t="s">
        <v>43</v>
      </c>
      <c r="C79" s="97"/>
      <c r="E79" s="19">
        <v>3.6</v>
      </c>
      <c r="F79" s="20">
        <f t="shared" si="43"/>
        <v>3.3839999999999999</v>
      </c>
      <c r="G79" s="49">
        <f t="shared" si="44"/>
        <v>3.2075829383886258</v>
      </c>
      <c r="H79" s="10"/>
      <c r="I79" s="16"/>
      <c r="J79" s="36">
        <f t="shared" si="39"/>
        <v>0</v>
      </c>
      <c r="K79" s="48">
        <f t="shared" si="40"/>
        <v>0</v>
      </c>
      <c r="L79" s="3"/>
      <c r="M79" s="3">
        <f t="shared" si="0"/>
        <v>0</v>
      </c>
    </row>
    <row r="80" spans="1:13" ht="40.9" customHeight="1" x14ac:dyDescent="0.15">
      <c r="A80" s="41" t="s">
        <v>47</v>
      </c>
      <c r="B80" s="133" t="s">
        <v>28</v>
      </c>
      <c r="C80" s="134"/>
      <c r="E80" s="19">
        <v>3.6</v>
      </c>
      <c r="F80" s="20">
        <f t="shared" si="43"/>
        <v>3.3839999999999999</v>
      </c>
      <c r="G80" s="49">
        <f t="shared" si="44"/>
        <v>3.2075829383886258</v>
      </c>
      <c r="H80" s="10"/>
      <c r="I80" s="16"/>
      <c r="J80" s="36">
        <f t="shared" si="39"/>
        <v>0</v>
      </c>
      <c r="K80" s="48">
        <f t="shared" si="40"/>
        <v>0</v>
      </c>
      <c r="L80" s="3"/>
      <c r="M80" s="3">
        <f t="shared" si="0"/>
        <v>0</v>
      </c>
    </row>
    <row r="81" spans="1:13" ht="40.9" customHeight="1" x14ac:dyDescent="0.15">
      <c r="A81" s="41" t="s">
        <v>109</v>
      </c>
      <c r="B81" s="133" t="s">
        <v>108</v>
      </c>
      <c r="C81" s="134"/>
      <c r="E81" s="19">
        <v>3.3</v>
      </c>
      <c r="F81" s="20">
        <f t="shared" si="43"/>
        <v>3.1019999999999999</v>
      </c>
      <c r="G81" s="49">
        <f t="shared" si="44"/>
        <v>2.9402843601895734</v>
      </c>
      <c r="H81" s="10"/>
      <c r="I81" s="16"/>
      <c r="J81" s="36">
        <f t="shared" si="39"/>
        <v>0</v>
      </c>
      <c r="K81" s="48">
        <f t="shared" si="40"/>
        <v>0</v>
      </c>
      <c r="L81" s="3"/>
      <c r="M81" s="3">
        <f t="shared" si="0"/>
        <v>0</v>
      </c>
    </row>
    <row r="82" spans="1:13" ht="40.9" customHeight="1" x14ac:dyDescent="0.15">
      <c r="A82" s="41">
        <v>303090</v>
      </c>
      <c r="B82" s="96" t="s">
        <v>50</v>
      </c>
      <c r="C82" s="97"/>
      <c r="E82" s="19">
        <v>3.6</v>
      </c>
      <c r="F82" s="20">
        <f t="shared" si="43"/>
        <v>3.3839999999999999</v>
      </c>
      <c r="G82" s="49">
        <f t="shared" si="44"/>
        <v>3.2075829383886258</v>
      </c>
      <c r="H82" s="10"/>
      <c r="I82" s="16"/>
      <c r="J82" s="36">
        <f t="shared" si="39"/>
        <v>0</v>
      </c>
      <c r="K82" s="48">
        <f t="shared" si="40"/>
        <v>0</v>
      </c>
      <c r="L82" s="3"/>
      <c r="M82" s="3">
        <f t="shared" si="0"/>
        <v>0</v>
      </c>
    </row>
    <row r="83" spans="1:13" ht="40.9" customHeight="1" x14ac:dyDescent="0.15">
      <c r="A83" s="41">
        <v>304272</v>
      </c>
      <c r="B83" s="96" t="s">
        <v>44</v>
      </c>
      <c r="C83" s="97"/>
      <c r="E83" s="19">
        <v>3.3</v>
      </c>
      <c r="F83" s="20">
        <f t="shared" si="43"/>
        <v>3.1019999999999999</v>
      </c>
      <c r="G83" s="49">
        <f t="shared" si="44"/>
        <v>2.9402843601895734</v>
      </c>
      <c r="H83" s="10"/>
      <c r="I83" s="16"/>
      <c r="J83" s="36">
        <f t="shared" si="39"/>
        <v>0</v>
      </c>
      <c r="K83" s="48">
        <f t="shared" si="40"/>
        <v>0</v>
      </c>
      <c r="L83" s="3"/>
      <c r="M83" s="3">
        <f t="shared" si="0"/>
        <v>0</v>
      </c>
    </row>
    <row r="84" spans="1:13" ht="40.9" customHeight="1" x14ac:dyDescent="0.15">
      <c r="A84" s="41">
        <v>305923</v>
      </c>
      <c r="B84" s="133" t="s">
        <v>110</v>
      </c>
      <c r="C84" s="134"/>
      <c r="E84" s="19">
        <v>3.95</v>
      </c>
      <c r="F84" s="20">
        <f t="shared" si="43"/>
        <v>3.7130000000000001</v>
      </c>
      <c r="G84" s="49">
        <f t="shared" si="44"/>
        <v>3.5194312796208536</v>
      </c>
      <c r="H84" s="10"/>
      <c r="I84" s="16"/>
      <c r="J84" s="36">
        <f t="shared" si="39"/>
        <v>0</v>
      </c>
      <c r="K84" s="48">
        <f t="shared" si="40"/>
        <v>0</v>
      </c>
      <c r="L84" s="3"/>
      <c r="M84" s="3">
        <f t="shared" si="0"/>
        <v>0</v>
      </c>
    </row>
    <row r="85" spans="1:13" ht="40.9" customHeight="1" x14ac:dyDescent="0.15">
      <c r="A85" s="41">
        <v>304621</v>
      </c>
      <c r="B85" s="96" t="s">
        <v>45</v>
      </c>
      <c r="C85" s="97"/>
      <c r="E85" s="19">
        <v>2.2000000000000002</v>
      </c>
      <c r="F85" s="20">
        <f t="shared" si="43"/>
        <v>2.0680000000000001</v>
      </c>
      <c r="G85" s="49">
        <f t="shared" si="44"/>
        <v>1.9601895734597159</v>
      </c>
      <c r="H85" s="10"/>
      <c r="I85" s="16"/>
      <c r="J85" s="36">
        <f t="shared" si="39"/>
        <v>0</v>
      </c>
      <c r="K85" s="48">
        <f t="shared" si="40"/>
        <v>0</v>
      </c>
      <c r="L85" s="3"/>
      <c r="M85" s="3">
        <f t="shared" si="0"/>
        <v>0</v>
      </c>
    </row>
    <row r="86" spans="1:13" ht="40.9" customHeight="1" x14ac:dyDescent="0.15">
      <c r="A86" s="41">
        <v>305622</v>
      </c>
      <c r="B86" s="96" t="s">
        <v>111</v>
      </c>
      <c r="C86" s="97"/>
      <c r="E86" s="19">
        <v>2.4</v>
      </c>
      <c r="F86" s="20">
        <f t="shared" si="43"/>
        <v>2.2559999999999998</v>
      </c>
      <c r="G86" s="49">
        <f t="shared" si="44"/>
        <v>2.1383886255924169</v>
      </c>
      <c r="H86" s="10"/>
      <c r="I86" s="16"/>
      <c r="J86" s="36">
        <f t="shared" si="39"/>
        <v>0</v>
      </c>
      <c r="K86" s="48">
        <f t="shared" si="40"/>
        <v>0</v>
      </c>
      <c r="L86" s="3"/>
      <c r="M86" s="3">
        <f t="shared" si="0"/>
        <v>0</v>
      </c>
    </row>
    <row r="87" spans="1:13" ht="40.9" customHeight="1" x14ac:dyDescent="0.15">
      <c r="A87" s="41">
        <v>303479</v>
      </c>
      <c r="B87" s="96" t="s">
        <v>112</v>
      </c>
      <c r="C87" s="97"/>
      <c r="E87" s="19">
        <v>2.5</v>
      </c>
      <c r="F87" s="20">
        <f t="shared" ref="F87" si="45">E87*0.94</f>
        <v>2.3499999999999996</v>
      </c>
      <c r="G87" s="49">
        <f t="shared" ref="G87" si="46">F87/1.055</f>
        <v>2.2274881516587675</v>
      </c>
      <c r="H87" s="10"/>
      <c r="I87" s="16"/>
      <c r="J87" s="36">
        <f t="shared" si="39"/>
        <v>0</v>
      </c>
      <c r="K87" s="48">
        <f t="shared" si="40"/>
        <v>0</v>
      </c>
      <c r="L87" s="3"/>
      <c r="M87" s="3">
        <f t="shared" ref="M87:M104" si="47">E87*I87</f>
        <v>0</v>
      </c>
    </row>
    <row r="88" spans="1:13" ht="7.5" customHeight="1" x14ac:dyDescent="0.3">
      <c r="B88" s="1"/>
      <c r="C88" s="1"/>
      <c r="F88" s="11"/>
      <c r="G88" s="11"/>
      <c r="H88" s="11"/>
      <c r="I88" s="12"/>
      <c r="J88" s="12"/>
      <c r="K88" s="12"/>
      <c r="M88" s="3">
        <f t="shared" si="47"/>
        <v>0</v>
      </c>
    </row>
    <row r="89" spans="1:13" ht="12.75" customHeight="1" x14ac:dyDescent="0.3">
      <c r="A89" s="98" t="s">
        <v>81</v>
      </c>
      <c r="B89" s="98"/>
      <c r="C89" s="98"/>
      <c r="D89" s="98"/>
      <c r="E89" s="98"/>
      <c r="F89" s="98"/>
      <c r="G89" s="98"/>
      <c r="H89" s="98"/>
      <c r="I89" s="98"/>
      <c r="J89" s="98"/>
      <c r="K89" s="98"/>
      <c r="M89" s="3">
        <f t="shared" si="47"/>
        <v>0</v>
      </c>
    </row>
    <row r="90" spans="1:13" ht="7.5" customHeight="1" x14ac:dyDescent="0.3">
      <c r="B90" s="1"/>
      <c r="C90" s="1"/>
      <c r="F90" s="11"/>
      <c r="G90" s="11"/>
      <c r="H90" s="11"/>
      <c r="I90" s="12"/>
      <c r="J90" s="12"/>
      <c r="K90" s="12"/>
      <c r="M90" s="3">
        <f t="shared" si="47"/>
        <v>0</v>
      </c>
    </row>
    <row r="91" spans="1:13" ht="57.65" customHeight="1" x14ac:dyDescent="0.15">
      <c r="A91" s="41">
        <v>305903</v>
      </c>
      <c r="B91" s="96" t="s">
        <v>113</v>
      </c>
      <c r="C91" s="97"/>
      <c r="E91" s="19">
        <v>21.75</v>
      </c>
      <c r="F91" s="20">
        <f t="shared" ref="F91" si="48">E91*0.94</f>
        <v>20.445</v>
      </c>
      <c r="G91" s="49">
        <f t="shared" ref="G91" si="49">F91/1.055</f>
        <v>19.379146919431282</v>
      </c>
      <c r="H91" s="10"/>
      <c r="I91" s="16"/>
      <c r="J91" s="36">
        <f t="shared" ref="J91" si="50">F91*I91</f>
        <v>0</v>
      </c>
      <c r="K91" s="48">
        <f t="shared" ref="K91" si="51">G91*I91</f>
        <v>0</v>
      </c>
      <c r="L91" s="3"/>
      <c r="M91" s="3">
        <f t="shared" si="47"/>
        <v>0</v>
      </c>
    </row>
    <row r="92" spans="1:13" ht="58.9" customHeight="1" x14ac:dyDescent="0.15">
      <c r="A92" s="41"/>
      <c r="B92" s="96" t="s">
        <v>114</v>
      </c>
      <c r="C92" s="97"/>
      <c r="E92" s="19">
        <v>30.85</v>
      </c>
      <c r="F92" s="20">
        <f t="shared" ref="F92" si="52">E92*0.94</f>
        <v>28.998999999999999</v>
      </c>
      <c r="G92" s="49">
        <f t="shared" ref="G92" si="53">F92/1.055</f>
        <v>27.487203791469195</v>
      </c>
      <c r="H92" s="10"/>
      <c r="I92" s="16"/>
      <c r="J92" s="36">
        <f t="shared" ref="J92:J93" si="54">F92*I92</f>
        <v>0</v>
      </c>
      <c r="K92" s="48">
        <f t="shared" ref="K92:K93" si="55">G92*I92</f>
        <v>0</v>
      </c>
      <c r="L92" s="3"/>
      <c r="M92" s="3">
        <f t="shared" si="47"/>
        <v>0</v>
      </c>
    </row>
    <row r="93" spans="1:13" ht="70.900000000000006" customHeight="1" x14ac:dyDescent="0.15">
      <c r="A93" s="41"/>
      <c r="B93" s="96" t="s">
        <v>115</v>
      </c>
      <c r="C93" s="97"/>
      <c r="E93" s="19">
        <v>53.1</v>
      </c>
      <c r="F93" s="20">
        <f t="shared" ref="F93" si="56">E93*0.94</f>
        <v>49.914000000000001</v>
      </c>
      <c r="G93" s="49">
        <v>45.08</v>
      </c>
      <c r="H93" s="10"/>
      <c r="I93" s="16"/>
      <c r="J93" s="36">
        <f t="shared" si="54"/>
        <v>0</v>
      </c>
      <c r="K93" s="48">
        <f t="shared" si="55"/>
        <v>0</v>
      </c>
      <c r="L93" s="3"/>
      <c r="M93" s="3">
        <f t="shared" si="47"/>
        <v>0</v>
      </c>
    </row>
    <row r="94" spans="1:13" ht="7.5" customHeight="1" x14ac:dyDescent="0.3">
      <c r="B94" s="1"/>
      <c r="C94" s="1"/>
      <c r="F94" s="11"/>
      <c r="G94" s="11"/>
      <c r="H94" s="11"/>
      <c r="I94" s="12"/>
      <c r="J94" s="12"/>
      <c r="K94" s="12"/>
      <c r="M94" s="3">
        <f t="shared" si="47"/>
        <v>0</v>
      </c>
    </row>
    <row r="95" spans="1:13" ht="12.75" customHeight="1" x14ac:dyDescent="0.3">
      <c r="A95" s="98" t="s">
        <v>116</v>
      </c>
      <c r="B95" s="98"/>
      <c r="C95" s="98"/>
      <c r="D95" s="98"/>
      <c r="E95" s="98"/>
      <c r="F95" s="98"/>
      <c r="G95" s="98"/>
      <c r="H95" s="98"/>
      <c r="I95" s="98"/>
      <c r="J95" s="98"/>
      <c r="K95" s="98"/>
      <c r="M95" s="3">
        <f t="shared" si="47"/>
        <v>0</v>
      </c>
    </row>
    <row r="96" spans="1:13" ht="7.5" customHeight="1" x14ac:dyDescent="0.3">
      <c r="B96" s="1"/>
      <c r="C96" s="1"/>
      <c r="F96" s="11"/>
      <c r="G96" s="11"/>
      <c r="H96" s="11"/>
      <c r="I96" s="12"/>
      <c r="J96" s="12"/>
      <c r="K96" s="12"/>
      <c r="M96" s="3">
        <f t="shared" si="47"/>
        <v>0</v>
      </c>
    </row>
    <row r="97" spans="1:13" ht="36" customHeight="1" x14ac:dyDescent="0.15">
      <c r="A97" s="41">
        <v>305892</v>
      </c>
      <c r="B97" s="96" t="s">
        <v>117</v>
      </c>
      <c r="C97" s="97"/>
      <c r="D97" s="35"/>
      <c r="F97" s="37">
        <v>1</v>
      </c>
      <c r="G97" s="48">
        <f>F97/1.2</f>
        <v>0.83333333333333337</v>
      </c>
      <c r="H97" s="10"/>
      <c r="I97" s="16"/>
      <c r="J97" s="36">
        <f t="shared" ref="J97" si="57">F97*I97</f>
        <v>0</v>
      </c>
      <c r="K97" s="48">
        <f t="shared" ref="K97" si="58">G97*I97</f>
        <v>0</v>
      </c>
      <c r="M97" s="3">
        <f t="shared" si="47"/>
        <v>0</v>
      </c>
    </row>
    <row r="98" spans="1:13" ht="36" customHeight="1" x14ac:dyDescent="0.15">
      <c r="A98" s="41">
        <v>305921</v>
      </c>
      <c r="B98" s="96" t="s">
        <v>118</v>
      </c>
      <c r="C98" s="97"/>
      <c r="D98" s="35"/>
      <c r="F98" s="37">
        <v>1.4</v>
      </c>
      <c r="G98" s="48">
        <f t="shared" ref="G98:G104" si="59">F98/1.2</f>
        <v>1.1666666666666667</v>
      </c>
      <c r="H98" s="10"/>
      <c r="I98" s="16"/>
      <c r="J98" s="36">
        <f t="shared" ref="J98:J104" si="60">F98*I98</f>
        <v>0</v>
      </c>
      <c r="K98" s="48">
        <f t="shared" ref="K98:K104" si="61">G98*I98</f>
        <v>0</v>
      </c>
      <c r="M98" s="3">
        <f t="shared" si="47"/>
        <v>0</v>
      </c>
    </row>
    <row r="99" spans="1:13" ht="36" customHeight="1" x14ac:dyDescent="0.15">
      <c r="A99" s="64">
        <v>305922</v>
      </c>
      <c r="B99" s="96" t="s">
        <v>119</v>
      </c>
      <c r="C99" s="97"/>
      <c r="D99" s="35"/>
      <c r="F99" s="37">
        <v>1.8</v>
      </c>
      <c r="G99" s="48">
        <f t="shared" si="59"/>
        <v>1.5</v>
      </c>
      <c r="H99" s="10"/>
      <c r="I99" s="16"/>
      <c r="J99" s="36">
        <f t="shared" si="60"/>
        <v>0</v>
      </c>
      <c r="K99" s="48">
        <f t="shared" si="61"/>
        <v>0</v>
      </c>
      <c r="M99" s="3">
        <f t="shared" si="47"/>
        <v>0</v>
      </c>
    </row>
    <row r="100" spans="1:13" ht="36" customHeight="1" x14ac:dyDescent="0.15">
      <c r="A100" s="41">
        <v>304663</v>
      </c>
      <c r="B100" s="96" t="s">
        <v>120</v>
      </c>
      <c r="C100" s="97"/>
      <c r="D100" s="35"/>
      <c r="F100" s="37">
        <v>1.8</v>
      </c>
      <c r="G100" s="48">
        <f t="shared" si="59"/>
        <v>1.5</v>
      </c>
      <c r="H100" s="10"/>
      <c r="I100" s="16"/>
      <c r="J100" s="36">
        <f t="shared" si="60"/>
        <v>0</v>
      </c>
      <c r="K100" s="48">
        <f t="shared" si="61"/>
        <v>0</v>
      </c>
      <c r="M100" s="3">
        <f t="shared" si="47"/>
        <v>0</v>
      </c>
    </row>
    <row r="101" spans="1:13" ht="36" customHeight="1" x14ac:dyDescent="0.15">
      <c r="A101" s="41">
        <v>304664</v>
      </c>
      <c r="B101" s="96" t="s">
        <v>121</v>
      </c>
      <c r="C101" s="97"/>
      <c r="D101" s="35"/>
      <c r="F101" s="37">
        <v>22.2</v>
      </c>
      <c r="G101" s="48">
        <f t="shared" si="59"/>
        <v>18.5</v>
      </c>
      <c r="H101" s="10"/>
      <c r="I101" s="16"/>
      <c r="J101" s="36">
        <f t="shared" si="60"/>
        <v>0</v>
      </c>
      <c r="K101" s="48">
        <f t="shared" si="61"/>
        <v>0</v>
      </c>
      <c r="M101" s="3">
        <f t="shared" si="47"/>
        <v>0</v>
      </c>
    </row>
    <row r="102" spans="1:13" ht="36" customHeight="1" x14ac:dyDescent="0.15">
      <c r="A102" s="41">
        <v>305271</v>
      </c>
      <c r="B102" s="96" t="s">
        <v>122</v>
      </c>
      <c r="C102" s="97"/>
      <c r="D102" s="35"/>
      <c r="F102" s="37">
        <v>1.95</v>
      </c>
      <c r="G102" s="48">
        <f t="shared" si="59"/>
        <v>1.625</v>
      </c>
      <c r="H102" s="10"/>
      <c r="I102" s="16"/>
      <c r="J102" s="36">
        <f t="shared" si="60"/>
        <v>0</v>
      </c>
      <c r="K102" s="48">
        <f t="shared" si="61"/>
        <v>0</v>
      </c>
      <c r="M102" s="3">
        <f t="shared" si="47"/>
        <v>0</v>
      </c>
    </row>
    <row r="103" spans="1:13" ht="41.5" customHeight="1" x14ac:dyDescent="0.15">
      <c r="A103" s="41">
        <v>304800</v>
      </c>
      <c r="B103" s="96" t="s">
        <v>123</v>
      </c>
      <c r="C103" s="97"/>
      <c r="D103" s="35"/>
      <c r="F103" s="37">
        <v>3.95</v>
      </c>
      <c r="G103" s="48">
        <f t="shared" si="59"/>
        <v>3.291666666666667</v>
      </c>
      <c r="H103" s="10"/>
      <c r="I103" s="16"/>
      <c r="J103" s="36">
        <f t="shared" si="60"/>
        <v>0</v>
      </c>
      <c r="K103" s="48">
        <f t="shared" si="61"/>
        <v>0</v>
      </c>
      <c r="M103" s="3">
        <f t="shared" si="47"/>
        <v>0</v>
      </c>
    </row>
    <row r="104" spans="1:13" ht="41.5" customHeight="1" x14ac:dyDescent="0.15">
      <c r="A104" s="41">
        <v>304801</v>
      </c>
      <c r="B104" s="96" t="s">
        <v>124</v>
      </c>
      <c r="C104" s="97"/>
      <c r="D104" s="35"/>
      <c r="F104" s="37">
        <v>4.95</v>
      </c>
      <c r="G104" s="48">
        <f t="shared" si="59"/>
        <v>4.125</v>
      </c>
      <c r="H104" s="10"/>
      <c r="I104" s="16"/>
      <c r="J104" s="36">
        <f t="shared" si="60"/>
        <v>0</v>
      </c>
      <c r="K104" s="48">
        <f t="shared" si="61"/>
        <v>0</v>
      </c>
      <c r="M104" s="3">
        <f t="shared" si="47"/>
        <v>0</v>
      </c>
    </row>
    <row r="105" spans="1:13" ht="7.5" customHeight="1" x14ac:dyDescent="0.3">
      <c r="A105" s="34"/>
      <c r="B105" s="13"/>
      <c r="C105" s="14"/>
      <c r="E105" s="21"/>
      <c r="F105" s="18"/>
      <c r="G105" s="18"/>
      <c r="H105" s="10"/>
      <c r="I105" s="66"/>
      <c r="J105" s="10"/>
      <c r="K105" s="17"/>
      <c r="L105" s="3"/>
      <c r="M105" s="3"/>
    </row>
    <row r="106" spans="1:13" s="7" customFormat="1" ht="5.5" customHeight="1" x14ac:dyDescent="0.3">
      <c r="A106" s="8"/>
      <c r="B106" s="8"/>
      <c r="C106" s="8"/>
      <c r="F106" s="9"/>
      <c r="G106" s="9"/>
      <c r="H106" s="10"/>
    </row>
    <row r="107" spans="1:13" s="7" customFormat="1" ht="7.15" customHeight="1" x14ac:dyDescent="0.3">
      <c r="A107" s="8"/>
      <c r="B107" s="8"/>
      <c r="C107" s="8"/>
      <c r="E107" s="9"/>
      <c r="F107" s="9"/>
      <c r="G107" s="9"/>
      <c r="H107" s="10"/>
      <c r="J107" s="57" t="s">
        <v>53</v>
      </c>
      <c r="K107" s="58" t="s">
        <v>54</v>
      </c>
    </row>
    <row r="108" spans="1:13" s="7" customFormat="1" ht="3.65" customHeight="1" x14ac:dyDescent="0.3">
      <c r="A108" s="8"/>
      <c r="B108" s="8"/>
      <c r="C108" s="8"/>
      <c r="F108" s="9"/>
      <c r="G108" s="9"/>
      <c r="H108" s="10"/>
    </row>
    <row r="109" spans="1:13" s="22" customFormat="1" ht="20.5" customHeight="1" x14ac:dyDescent="0.3">
      <c r="A109" s="119" t="s">
        <v>21</v>
      </c>
      <c r="B109" s="120"/>
      <c r="C109" s="121"/>
      <c r="D109" s="47"/>
      <c r="E109" s="107" t="s">
        <v>6</v>
      </c>
      <c r="F109" s="108"/>
      <c r="G109" s="109"/>
      <c r="H109" s="23"/>
      <c r="I109" s="76">
        <f>SUM(I23:I105)</f>
        <v>0</v>
      </c>
      <c r="J109" s="77">
        <f>SUM(J23:J105)</f>
        <v>0</v>
      </c>
      <c r="K109" s="77">
        <f>SUM(K23:K105)</f>
        <v>0</v>
      </c>
      <c r="L109" s="25"/>
      <c r="M109" s="25">
        <f>SUM(M23:M104)</f>
        <v>0</v>
      </c>
    </row>
    <row r="110" spans="1:13" s="22" customFormat="1" ht="7.5" customHeight="1" x14ac:dyDescent="0.3">
      <c r="A110" s="101"/>
      <c r="B110" s="102"/>
      <c r="C110" s="103"/>
      <c r="D110" s="26"/>
      <c r="E110" s="27"/>
      <c r="F110" s="28"/>
      <c r="G110" s="28"/>
      <c r="H110" s="23"/>
      <c r="I110" s="67"/>
      <c r="J110" s="28"/>
      <c r="K110" s="29"/>
      <c r="L110" s="25"/>
    </row>
    <row r="111" spans="1:13" s="47" customFormat="1" ht="7.5" customHeight="1" x14ac:dyDescent="0.3">
      <c r="A111" s="101"/>
      <c r="B111" s="102"/>
      <c r="C111" s="103"/>
      <c r="D111" s="26"/>
      <c r="E111" s="27"/>
      <c r="F111" s="28"/>
      <c r="G111" s="28"/>
      <c r="I111" s="71" t="s">
        <v>52</v>
      </c>
      <c r="J111" s="28"/>
      <c r="K111" s="29"/>
      <c r="L111" s="25"/>
    </row>
    <row r="112" spans="1:13" s="22" customFormat="1" ht="39.65" customHeight="1" x14ac:dyDescent="0.3">
      <c r="A112" s="104"/>
      <c r="B112" s="105"/>
      <c r="C112" s="106"/>
      <c r="D112" s="47"/>
      <c r="E112" s="110" t="s">
        <v>51</v>
      </c>
      <c r="F112" s="111"/>
      <c r="G112" s="112"/>
      <c r="H112" s="23"/>
      <c r="I112" s="72">
        <f>M109</f>
        <v>0</v>
      </c>
      <c r="J112" s="24"/>
      <c r="K112" s="70">
        <f>J112/1.2</f>
        <v>0</v>
      </c>
      <c r="L112" s="25"/>
    </row>
    <row r="113" spans="1:13" s="22" customFormat="1" ht="7.5" customHeight="1" x14ac:dyDescent="0.3">
      <c r="A113" s="68"/>
      <c r="B113" s="68"/>
      <c r="C113" s="68"/>
      <c r="D113" s="26"/>
      <c r="E113" s="27"/>
      <c r="F113" s="28"/>
      <c r="G113" s="28"/>
      <c r="H113" s="23"/>
      <c r="I113" s="27"/>
      <c r="J113" s="28"/>
      <c r="K113" s="29"/>
      <c r="L113" s="25"/>
    </row>
    <row r="114" spans="1:13" s="22" customFormat="1" ht="27" customHeight="1" x14ac:dyDescent="0.3">
      <c r="A114" s="122" t="s">
        <v>33</v>
      </c>
      <c r="B114" s="123"/>
      <c r="C114" s="124"/>
      <c r="D114" s="47"/>
      <c r="E114" s="113" t="s">
        <v>8</v>
      </c>
      <c r="F114" s="114"/>
      <c r="G114" s="115"/>
      <c r="H114" s="23"/>
      <c r="I114" s="27"/>
      <c r="J114" s="78">
        <f>J109+J112</f>
        <v>0</v>
      </c>
      <c r="K114" s="78">
        <f>K109+K112</f>
        <v>0</v>
      </c>
      <c r="L114" s="25"/>
    </row>
    <row r="115" spans="1:13" s="22" customFormat="1" ht="7.5" customHeight="1" x14ac:dyDescent="0.3">
      <c r="A115" s="125"/>
      <c r="B115" s="126"/>
      <c r="C115" s="127"/>
      <c r="D115" s="26"/>
      <c r="E115" s="27"/>
      <c r="F115" s="28"/>
      <c r="G115" s="28"/>
      <c r="H115" s="23"/>
      <c r="I115" s="69"/>
      <c r="J115" s="30"/>
      <c r="K115" s="31"/>
      <c r="L115" s="25"/>
    </row>
    <row r="116" spans="1:13" s="22" customFormat="1" ht="16.5" customHeight="1" x14ac:dyDescent="0.3">
      <c r="A116" s="128"/>
      <c r="B116" s="129"/>
      <c r="C116" s="130"/>
      <c r="D116" s="47"/>
      <c r="E116" s="116" t="s">
        <v>1</v>
      </c>
      <c r="F116" s="117"/>
      <c r="G116" s="118"/>
      <c r="H116" s="32"/>
      <c r="I116" s="33"/>
      <c r="J116" s="110">
        <f>J114-K114</f>
        <v>0</v>
      </c>
      <c r="K116" s="112"/>
      <c r="L116" s="47"/>
    </row>
    <row r="117" spans="1:13" ht="9.75" customHeight="1" x14ac:dyDescent="0.3">
      <c r="A117" s="55"/>
      <c r="B117" s="55"/>
      <c r="C117" s="55"/>
      <c r="H117" s="15"/>
    </row>
    <row r="118" spans="1:13" ht="37.15" customHeight="1" x14ac:dyDescent="0.3">
      <c r="A118" s="131" t="s">
        <v>129</v>
      </c>
      <c r="B118" s="131"/>
      <c r="C118" s="131"/>
      <c r="D118" s="131"/>
      <c r="E118" s="131"/>
      <c r="F118" s="131"/>
      <c r="G118" s="131"/>
      <c r="H118" s="131"/>
      <c r="I118" s="131"/>
      <c r="J118" s="131"/>
      <c r="K118" s="131"/>
    </row>
    <row r="119" spans="1:13" x14ac:dyDescent="0.3">
      <c r="A119" s="100" t="s">
        <v>32</v>
      </c>
      <c r="B119" s="100"/>
      <c r="C119" s="100"/>
      <c r="D119" s="100"/>
      <c r="E119" s="100"/>
      <c r="F119" s="100"/>
      <c r="G119" s="100"/>
      <c r="H119" s="100"/>
      <c r="I119" s="100"/>
      <c r="J119" s="100"/>
      <c r="K119" s="100"/>
    </row>
    <row r="120" spans="1:13" s="2" customFormat="1" x14ac:dyDescent="0.3">
      <c r="A120" s="99" t="s">
        <v>31</v>
      </c>
      <c r="B120" s="99"/>
      <c r="C120" s="99"/>
      <c r="D120" s="99"/>
      <c r="E120" s="99"/>
      <c r="F120" s="99"/>
      <c r="G120" s="99"/>
      <c r="H120" s="99"/>
      <c r="I120" s="99"/>
      <c r="J120" s="99"/>
      <c r="K120" s="99"/>
      <c r="L120" s="1"/>
      <c r="M120" s="1"/>
    </row>
  </sheetData>
  <sheetProtection algorithmName="SHA-512" hashValue="UhmF5zrsSt/nv9KA8znVm3Mfh3Q0//C29euFC/s13EJnhLcGhaTF6lyNtulGBvSyBFkTRZ00gZG986wwGpEycQ==" saltValue="X6nqDsCUakikSBW+Rvk/eA==" spinCount="100000" sheet="1" selectLockedCells="1"/>
  <mergeCells count="102">
    <mergeCell ref="H10:K10"/>
    <mergeCell ref="B11:D11"/>
    <mergeCell ref="F11:K11"/>
    <mergeCell ref="B12:D12"/>
    <mergeCell ref="F12:K15"/>
    <mergeCell ref="B13:D13"/>
    <mergeCell ref="B14:D14"/>
    <mergeCell ref="B15:D15"/>
    <mergeCell ref="B85:C85"/>
    <mergeCell ref="B76:C76"/>
    <mergeCell ref="B79:C79"/>
    <mergeCell ref="B82:C82"/>
    <mergeCell ref="B23:C23"/>
    <mergeCell ref="B83:C83"/>
    <mergeCell ref="B73:C73"/>
    <mergeCell ref="B24:C24"/>
    <mergeCell ref="B27:C27"/>
    <mergeCell ref="B26:C26"/>
    <mergeCell ref="B54:C54"/>
    <mergeCell ref="B52:C52"/>
    <mergeCell ref="B65:C65"/>
    <mergeCell ref="B84:C84"/>
    <mergeCell ref="B80:C80"/>
    <mergeCell ref="B77:C77"/>
    <mergeCell ref="B91:C91"/>
    <mergeCell ref="B92:C92"/>
    <mergeCell ref="B93:C93"/>
    <mergeCell ref="A2:K2"/>
    <mergeCell ref="A5:D5"/>
    <mergeCell ref="F5:K5"/>
    <mergeCell ref="B7:D7"/>
    <mergeCell ref="F7:G7"/>
    <mergeCell ref="H7:K7"/>
    <mergeCell ref="B8:D8"/>
    <mergeCell ref="F8:G8"/>
    <mergeCell ref="H8:K8"/>
    <mergeCell ref="B9:D10"/>
    <mergeCell ref="F9:G9"/>
    <mergeCell ref="H9:K9"/>
    <mergeCell ref="B29:C29"/>
    <mergeCell ref="A31:K31"/>
    <mergeCell ref="B33:C33"/>
    <mergeCell ref="B34:C34"/>
    <mergeCell ref="F10:G10"/>
    <mergeCell ref="B69:C69"/>
    <mergeCell ref="B70:C70"/>
    <mergeCell ref="A89:K89"/>
    <mergeCell ref="B25:C25"/>
    <mergeCell ref="B71:C71"/>
    <mergeCell ref="B87:C87"/>
    <mergeCell ref="B86:C86"/>
    <mergeCell ref="B72:C72"/>
    <mergeCell ref="B74:C74"/>
    <mergeCell ref="B75:C75"/>
    <mergeCell ref="B78:C78"/>
    <mergeCell ref="B81:C81"/>
    <mergeCell ref="B44:C44"/>
    <mergeCell ref="B47:C47"/>
    <mergeCell ref="A57:K57"/>
    <mergeCell ref="B60:C60"/>
    <mergeCell ref="B61:C61"/>
    <mergeCell ref="A67:K67"/>
    <mergeCell ref="B55:C55"/>
    <mergeCell ref="B64:C64"/>
    <mergeCell ref="B63:C63"/>
    <mergeCell ref="B59:C59"/>
    <mergeCell ref="B62:C62"/>
    <mergeCell ref="A19:C19"/>
    <mergeCell ref="B53:C53"/>
    <mergeCell ref="B51:C51"/>
    <mergeCell ref="B45:C45"/>
    <mergeCell ref="B46:C46"/>
    <mergeCell ref="A21:K21"/>
    <mergeCell ref="B39:C39"/>
    <mergeCell ref="B40:C40"/>
    <mergeCell ref="A42:K42"/>
    <mergeCell ref="B35:C35"/>
    <mergeCell ref="B36:C36"/>
    <mergeCell ref="B37:C37"/>
    <mergeCell ref="B38:C38"/>
    <mergeCell ref="B28:C28"/>
    <mergeCell ref="A49:K49"/>
    <mergeCell ref="A120:K120"/>
    <mergeCell ref="A119:K119"/>
    <mergeCell ref="A110:C112"/>
    <mergeCell ref="E109:G109"/>
    <mergeCell ref="E112:G112"/>
    <mergeCell ref="E114:G114"/>
    <mergeCell ref="E116:G116"/>
    <mergeCell ref="A109:C109"/>
    <mergeCell ref="A114:C116"/>
    <mergeCell ref="A118:K118"/>
    <mergeCell ref="J116:K116"/>
    <mergeCell ref="B99:C99"/>
    <mergeCell ref="B100:C100"/>
    <mergeCell ref="B101:C101"/>
    <mergeCell ref="B102:C102"/>
    <mergeCell ref="A95:K95"/>
    <mergeCell ref="B97:C97"/>
    <mergeCell ref="B98:C98"/>
    <mergeCell ref="B103:C103"/>
    <mergeCell ref="B104:C104"/>
  </mergeCells>
  <pageMargins left="0.43307086614173229" right="0.43307086614173229" top="0.35433070866141736" bottom="0.35433070866141736" header="0.31496062992125984" footer="0.31496062992125984"/>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8"/>
  <sheetViews>
    <sheetView zoomScale="115" zoomScaleNormal="115" workbookViewId="0">
      <selection activeCell="B7" sqref="B7:D7"/>
    </sheetView>
  </sheetViews>
  <sheetFormatPr baseColWidth="10" defaultColWidth="11" defaultRowHeight="14" x14ac:dyDescent="0.3"/>
  <cols>
    <col min="1" max="1" width="12.58203125" style="1" customWidth="1"/>
    <col min="2" max="2" width="10.5" style="2" customWidth="1"/>
    <col min="3" max="3" width="18.83203125" style="2" customWidth="1"/>
    <col min="4" max="4" width="2.08203125" style="1" customWidth="1"/>
    <col min="5" max="6" width="7.58203125" style="3" customWidth="1"/>
    <col min="7" max="7" width="1.58203125" style="4" customWidth="1"/>
    <col min="8" max="8" width="7.75" style="1" customWidth="1"/>
    <col min="9" max="10" width="9.33203125" style="1" customWidth="1"/>
    <col min="11" max="11" width="4.08203125" style="1" customWidth="1"/>
    <col min="12" max="12" width="10.83203125" style="1" customWidth="1"/>
    <col min="13" max="13" width="11.33203125" style="1" bestFit="1" customWidth="1"/>
    <col min="14" max="16384" width="11" style="1"/>
  </cols>
  <sheetData>
    <row r="1" spans="1:11" ht="117.65" customHeight="1" x14ac:dyDescent="0.3">
      <c r="A1" s="47"/>
      <c r="B1" s="1"/>
      <c r="D1" s="2"/>
      <c r="E1" s="1"/>
    </row>
    <row r="2" spans="1:11" ht="18.649999999999999" customHeight="1" x14ac:dyDescent="0.3">
      <c r="A2" s="47"/>
      <c r="B2" s="1"/>
      <c r="D2" s="2"/>
      <c r="E2" s="1"/>
    </row>
    <row r="3" spans="1:11" ht="21" customHeight="1" x14ac:dyDescent="0.3">
      <c r="A3" s="149" t="s">
        <v>34</v>
      </c>
      <c r="B3" s="149"/>
      <c r="C3" s="149"/>
      <c r="D3" s="149"/>
      <c r="E3" s="149"/>
      <c r="F3" s="149"/>
      <c r="G3" s="149"/>
      <c r="H3" s="149"/>
      <c r="I3" s="149"/>
      <c r="J3" s="149"/>
      <c r="K3" s="149"/>
    </row>
    <row r="4" spans="1:11" s="73" customFormat="1" ht="11.5" customHeight="1" x14ac:dyDescent="0.2">
      <c r="A4" s="45"/>
      <c r="B4" s="79"/>
      <c r="C4" s="79"/>
      <c r="D4" s="79"/>
      <c r="E4" s="7"/>
      <c r="F4" s="45"/>
      <c r="G4" s="80"/>
      <c r="H4" s="80"/>
      <c r="I4" s="79"/>
      <c r="J4" s="79"/>
      <c r="K4" s="79"/>
    </row>
    <row r="5" spans="1:11" s="73" customFormat="1" x14ac:dyDescent="0.3">
      <c r="A5" s="136" t="s">
        <v>55</v>
      </c>
      <c r="B5" s="136"/>
      <c r="C5" s="136"/>
      <c r="D5" s="136"/>
      <c r="E5" s="7"/>
      <c r="F5" s="136" t="s">
        <v>56</v>
      </c>
      <c r="G5" s="136"/>
      <c r="H5" s="136"/>
      <c r="I5" s="136"/>
      <c r="J5" s="136"/>
      <c r="K5" s="136"/>
    </row>
    <row r="6" spans="1:11" s="73" customFormat="1" ht="6.75" customHeight="1" x14ac:dyDescent="0.3">
      <c r="A6" s="81"/>
      <c r="B6" s="79"/>
      <c r="C6" s="79"/>
      <c r="D6" s="82"/>
      <c r="E6" s="7"/>
      <c r="F6" s="83"/>
      <c r="G6" s="80"/>
      <c r="H6" s="80"/>
      <c r="I6" s="79"/>
      <c r="J6" s="79"/>
      <c r="K6" s="82"/>
    </row>
    <row r="7" spans="1:11" s="73" customFormat="1" x14ac:dyDescent="0.3">
      <c r="A7" s="84" t="s">
        <v>13</v>
      </c>
      <c r="B7" s="137"/>
      <c r="C7" s="137"/>
      <c r="D7" s="138"/>
      <c r="E7" s="85"/>
      <c r="F7" s="139" t="s">
        <v>57</v>
      </c>
      <c r="G7" s="150"/>
      <c r="H7" s="150"/>
      <c r="I7" s="137"/>
      <c r="J7" s="137"/>
      <c r="K7" s="138"/>
    </row>
    <row r="8" spans="1:11" s="73" customFormat="1" x14ac:dyDescent="0.3">
      <c r="A8" s="84" t="s">
        <v>12</v>
      </c>
      <c r="B8" s="137"/>
      <c r="C8" s="137"/>
      <c r="D8" s="138"/>
      <c r="E8" s="85"/>
      <c r="F8" s="139" t="s">
        <v>58</v>
      </c>
      <c r="G8" s="150"/>
      <c r="H8" s="150"/>
      <c r="I8" s="137"/>
      <c r="J8" s="137"/>
      <c r="K8" s="138"/>
    </row>
    <row r="9" spans="1:11" s="73" customFormat="1" ht="15" customHeight="1" x14ac:dyDescent="0.3">
      <c r="A9" s="86" t="s">
        <v>16</v>
      </c>
      <c r="B9" s="141"/>
      <c r="C9" s="141"/>
      <c r="D9" s="142"/>
      <c r="E9" s="87"/>
      <c r="F9" s="139" t="s">
        <v>59</v>
      </c>
      <c r="G9" s="140"/>
      <c r="H9" s="137"/>
      <c r="I9" s="137"/>
      <c r="J9" s="137"/>
      <c r="K9" s="138"/>
    </row>
    <row r="10" spans="1:11" s="73" customFormat="1" x14ac:dyDescent="0.3">
      <c r="A10" s="86"/>
      <c r="B10" s="141"/>
      <c r="C10" s="141"/>
      <c r="D10" s="142"/>
      <c r="E10" s="87"/>
      <c r="F10" s="143" t="s">
        <v>11</v>
      </c>
      <c r="G10" s="144"/>
      <c r="H10" s="137"/>
      <c r="I10" s="137"/>
      <c r="J10" s="137"/>
      <c r="K10" s="138"/>
    </row>
    <row r="11" spans="1:11" s="73" customFormat="1" ht="15.75" customHeight="1" x14ac:dyDescent="0.3">
      <c r="A11" s="88" t="s">
        <v>17</v>
      </c>
      <c r="B11" s="145"/>
      <c r="C11" s="145"/>
      <c r="D11" s="146"/>
      <c r="E11" s="87"/>
      <c r="F11" s="143" t="s">
        <v>60</v>
      </c>
      <c r="G11" s="144"/>
      <c r="H11" s="144"/>
      <c r="I11" s="144"/>
      <c r="J11" s="144"/>
      <c r="K11" s="147"/>
    </row>
    <row r="12" spans="1:11" s="73" customFormat="1" ht="15" customHeight="1" x14ac:dyDescent="0.3">
      <c r="A12" s="84" t="s">
        <v>9</v>
      </c>
      <c r="B12" s="137"/>
      <c r="C12" s="137"/>
      <c r="D12" s="138"/>
      <c r="E12" s="85"/>
      <c r="F12" s="148"/>
      <c r="G12" s="141"/>
      <c r="H12" s="141"/>
      <c r="I12" s="141"/>
      <c r="J12" s="141"/>
      <c r="K12" s="142"/>
    </row>
    <row r="13" spans="1:11" s="73" customFormat="1" ht="15" customHeight="1" x14ac:dyDescent="0.3">
      <c r="A13" s="84" t="s">
        <v>10</v>
      </c>
      <c r="B13" s="137"/>
      <c r="C13" s="137"/>
      <c r="D13" s="138"/>
      <c r="E13" s="85"/>
      <c r="F13" s="148"/>
      <c r="G13" s="141"/>
      <c r="H13" s="141"/>
      <c r="I13" s="141"/>
      <c r="J13" s="141"/>
      <c r="K13" s="142"/>
    </row>
    <row r="14" spans="1:11" s="73" customFormat="1" ht="15" customHeight="1" x14ac:dyDescent="0.3">
      <c r="A14" s="84" t="s">
        <v>11</v>
      </c>
      <c r="B14" s="137"/>
      <c r="C14" s="137"/>
      <c r="D14" s="138"/>
      <c r="E14" s="85"/>
      <c r="F14" s="148"/>
      <c r="G14" s="141"/>
      <c r="H14" s="141"/>
      <c r="I14" s="141"/>
      <c r="J14" s="141"/>
      <c r="K14" s="142"/>
    </row>
    <row r="15" spans="1:11" s="73" customFormat="1" ht="16.899999999999999" customHeight="1" x14ac:dyDescent="0.3">
      <c r="A15" s="89" t="s">
        <v>14</v>
      </c>
      <c r="B15" s="137"/>
      <c r="C15" s="137"/>
      <c r="D15" s="138"/>
      <c r="E15" s="85"/>
      <c r="F15" s="148"/>
      <c r="G15" s="141"/>
      <c r="H15" s="141"/>
      <c r="I15" s="141"/>
      <c r="J15" s="141"/>
      <c r="K15" s="142"/>
    </row>
    <row r="16" spans="1:11" s="74" customFormat="1" ht="6" customHeight="1" x14ac:dyDescent="0.3">
      <c r="A16" s="90"/>
      <c r="B16" s="91"/>
      <c r="C16" s="92"/>
      <c r="D16" s="93"/>
      <c r="E16" s="7"/>
      <c r="F16" s="94"/>
      <c r="G16" s="95"/>
      <c r="H16" s="95"/>
      <c r="I16" s="95"/>
      <c r="J16" s="95"/>
      <c r="K16" s="93"/>
    </row>
    <row r="17" spans="1:11" ht="11.5" customHeight="1" x14ac:dyDescent="0.2">
      <c r="A17" s="44"/>
      <c r="B17" s="34"/>
      <c r="C17" s="34"/>
      <c r="D17" s="34"/>
      <c r="E17" s="34"/>
      <c r="F17" s="45"/>
      <c r="H17" s="4"/>
    </row>
    <row r="18" spans="1:11" s="46" customFormat="1" ht="6" customHeight="1" x14ac:dyDescent="0.3">
      <c r="A18" s="62"/>
      <c r="B18" s="34"/>
      <c r="C18" s="34"/>
      <c r="D18" s="75"/>
      <c r="E18" s="75"/>
      <c r="F18" s="75"/>
      <c r="G18" s="75"/>
      <c r="H18" s="75"/>
      <c r="I18" s="75"/>
      <c r="J18" s="75"/>
      <c r="K18" s="75"/>
    </row>
    <row r="19" spans="1:11" s="46" customFormat="1" ht="46.9" customHeight="1" x14ac:dyDescent="0.3">
      <c r="A19" s="132" t="s">
        <v>40</v>
      </c>
      <c r="B19" s="132"/>
      <c r="C19" s="132"/>
      <c r="D19" s="75"/>
      <c r="E19" s="54" t="s">
        <v>2</v>
      </c>
      <c r="F19" s="50" t="s">
        <v>3</v>
      </c>
      <c r="G19" s="51"/>
      <c r="H19" s="53" t="s">
        <v>0</v>
      </c>
      <c r="I19" s="54" t="s">
        <v>4</v>
      </c>
      <c r="J19" s="52" t="s">
        <v>5</v>
      </c>
      <c r="K19" s="75"/>
    </row>
    <row r="20" spans="1:11" s="7" customFormat="1" ht="8.5" customHeight="1" x14ac:dyDescent="0.3">
      <c r="B20" s="8"/>
      <c r="C20" s="8"/>
      <c r="E20" s="9"/>
      <c r="F20" s="9"/>
      <c r="G20" s="10"/>
    </row>
    <row r="21" spans="1:11" ht="12.75" customHeight="1" x14ac:dyDescent="0.3">
      <c r="A21" s="98" t="s">
        <v>125</v>
      </c>
      <c r="B21" s="98"/>
      <c r="C21" s="98"/>
      <c r="D21" s="98"/>
      <c r="E21" s="98"/>
      <c r="F21" s="98"/>
      <c r="G21" s="98"/>
      <c r="H21" s="98"/>
      <c r="I21" s="98"/>
      <c r="J21" s="98"/>
    </row>
    <row r="22" spans="1:11" ht="9" customHeight="1" x14ac:dyDescent="0.3">
      <c r="A22" s="12"/>
      <c r="B22" s="13"/>
      <c r="C22" s="14"/>
      <c r="D22" s="35"/>
      <c r="E22" s="6"/>
      <c r="F22" s="6"/>
      <c r="G22" s="6"/>
      <c r="H22" s="63"/>
      <c r="I22" s="6"/>
      <c r="J22" s="6"/>
      <c r="K22" s="3"/>
    </row>
    <row r="23" spans="1:11" ht="49.9" customHeight="1" x14ac:dyDescent="0.15">
      <c r="A23" s="41">
        <v>305892</v>
      </c>
      <c r="B23" s="96" t="s">
        <v>117</v>
      </c>
      <c r="C23" s="97"/>
      <c r="D23" s="35"/>
      <c r="E23" s="37">
        <v>1</v>
      </c>
      <c r="F23" s="48">
        <f>E23/1.2</f>
        <v>0.83333333333333337</v>
      </c>
      <c r="G23" s="17"/>
      <c r="H23" s="16"/>
      <c r="I23" s="36">
        <f>E23*H23</f>
        <v>0</v>
      </c>
      <c r="J23" s="48">
        <f>F23*H23</f>
        <v>0</v>
      </c>
      <c r="K23" s="3"/>
    </row>
    <row r="24" spans="1:11" ht="49.9" customHeight="1" x14ac:dyDescent="0.15">
      <c r="A24" s="41">
        <v>305921</v>
      </c>
      <c r="B24" s="96" t="s">
        <v>118</v>
      </c>
      <c r="C24" s="97"/>
      <c r="D24" s="35"/>
      <c r="E24" s="37">
        <v>1.4</v>
      </c>
      <c r="F24" s="48">
        <f t="shared" ref="F24:F30" si="0">E24/1.2</f>
        <v>1.1666666666666667</v>
      </c>
      <c r="G24" s="17"/>
      <c r="H24" s="16"/>
      <c r="I24" s="36">
        <f t="shared" ref="I24:I30" si="1">E24*H24</f>
        <v>0</v>
      </c>
      <c r="J24" s="48">
        <f t="shared" ref="J24:J30" si="2">F24*H24</f>
        <v>0</v>
      </c>
      <c r="K24" s="3"/>
    </row>
    <row r="25" spans="1:11" ht="49.9" customHeight="1" x14ac:dyDescent="0.15">
      <c r="A25" s="64">
        <v>305922</v>
      </c>
      <c r="B25" s="96" t="s">
        <v>119</v>
      </c>
      <c r="C25" s="97"/>
      <c r="D25" s="35"/>
      <c r="E25" s="37">
        <v>1.8</v>
      </c>
      <c r="F25" s="48">
        <f t="shared" si="0"/>
        <v>1.5</v>
      </c>
      <c r="G25" s="17"/>
      <c r="H25" s="16"/>
      <c r="I25" s="36">
        <f t="shared" si="1"/>
        <v>0</v>
      </c>
      <c r="J25" s="48">
        <f t="shared" si="2"/>
        <v>0</v>
      </c>
      <c r="K25" s="3"/>
    </row>
    <row r="26" spans="1:11" ht="49.9" customHeight="1" x14ac:dyDescent="0.15">
      <c r="A26" s="41">
        <v>304663</v>
      </c>
      <c r="B26" s="96" t="s">
        <v>120</v>
      </c>
      <c r="C26" s="97"/>
      <c r="D26" s="35"/>
      <c r="E26" s="37">
        <v>1.8</v>
      </c>
      <c r="F26" s="48">
        <f t="shared" si="0"/>
        <v>1.5</v>
      </c>
      <c r="G26" s="17"/>
      <c r="H26" s="16"/>
      <c r="I26" s="36">
        <f t="shared" si="1"/>
        <v>0</v>
      </c>
      <c r="J26" s="48">
        <f t="shared" si="2"/>
        <v>0</v>
      </c>
      <c r="K26" s="3"/>
    </row>
    <row r="27" spans="1:11" ht="49.9" customHeight="1" x14ac:dyDescent="0.15">
      <c r="A27" s="41">
        <v>304664</v>
      </c>
      <c r="B27" s="96" t="s">
        <v>121</v>
      </c>
      <c r="C27" s="97"/>
      <c r="D27" s="35"/>
      <c r="E27" s="37">
        <v>22.2</v>
      </c>
      <c r="F27" s="48">
        <f t="shared" si="0"/>
        <v>18.5</v>
      </c>
      <c r="G27" s="17"/>
      <c r="H27" s="16"/>
      <c r="I27" s="36">
        <f t="shared" si="1"/>
        <v>0</v>
      </c>
      <c r="J27" s="48">
        <f t="shared" si="2"/>
        <v>0</v>
      </c>
      <c r="K27" s="3"/>
    </row>
    <row r="28" spans="1:11" ht="49.9" customHeight="1" x14ac:dyDescent="0.15">
      <c r="A28" s="41">
        <v>305271</v>
      </c>
      <c r="B28" s="96" t="s">
        <v>122</v>
      </c>
      <c r="C28" s="97"/>
      <c r="D28" s="35"/>
      <c r="E28" s="37">
        <v>1.95</v>
      </c>
      <c r="F28" s="48">
        <f t="shared" si="0"/>
        <v>1.625</v>
      </c>
      <c r="G28" s="17"/>
      <c r="H28" s="16"/>
      <c r="I28" s="36">
        <f t="shared" si="1"/>
        <v>0</v>
      </c>
      <c r="J28" s="48">
        <f t="shared" si="2"/>
        <v>0</v>
      </c>
      <c r="K28" s="3"/>
    </row>
    <row r="29" spans="1:11" ht="49.9" customHeight="1" x14ac:dyDescent="0.15">
      <c r="A29" s="41">
        <v>304800</v>
      </c>
      <c r="B29" s="96" t="s">
        <v>123</v>
      </c>
      <c r="C29" s="97"/>
      <c r="D29" s="35"/>
      <c r="E29" s="37">
        <v>3.95</v>
      </c>
      <c r="F29" s="48">
        <f t="shared" si="0"/>
        <v>3.291666666666667</v>
      </c>
      <c r="G29" s="17"/>
      <c r="H29" s="16"/>
      <c r="I29" s="36">
        <f t="shared" si="1"/>
        <v>0</v>
      </c>
      <c r="J29" s="48">
        <f t="shared" si="2"/>
        <v>0</v>
      </c>
      <c r="K29" s="3"/>
    </row>
    <row r="30" spans="1:11" ht="49.9" customHeight="1" x14ac:dyDescent="0.15">
      <c r="A30" s="41">
        <v>304801</v>
      </c>
      <c r="B30" s="96" t="s">
        <v>124</v>
      </c>
      <c r="C30" s="97"/>
      <c r="D30" s="35"/>
      <c r="E30" s="37">
        <v>4.95</v>
      </c>
      <c r="F30" s="48">
        <f t="shared" si="0"/>
        <v>4.125</v>
      </c>
      <c r="G30" s="17"/>
      <c r="H30" s="16"/>
      <c r="I30" s="36">
        <f t="shared" si="1"/>
        <v>0</v>
      </c>
      <c r="J30" s="48">
        <f t="shared" si="2"/>
        <v>0</v>
      </c>
      <c r="K30" s="3"/>
    </row>
    <row r="31" spans="1:11" s="35" customFormat="1" ht="10.9" customHeight="1" x14ac:dyDescent="0.15">
      <c r="A31" s="42"/>
      <c r="B31" s="13"/>
      <c r="C31" s="13"/>
      <c r="E31" s="38"/>
      <c r="F31" s="17"/>
      <c r="G31" s="17"/>
      <c r="H31" s="65"/>
      <c r="I31" s="17"/>
      <c r="J31" s="17"/>
      <c r="K31" s="43"/>
    </row>
    <row r="32" spans="1:11" ht="12.75" customHeight="1" x14ac:dyDescent="0.3">
      <c r="A32" s="98" t="s">
        <v>126</v>
      </c>
      <c r="B32" s="98"/>
      <c r="C32" s="98"/>
      <c r="D32" s="98"/>
      <c r="E32" s="98"/>
      <c r="F32" s="98"/>
      <c r="G32" s="98"/>
      <c r="H32" s="98"/>
      <c r="I32" s="98"/>
      <c r="J32" s="98"/>
    </row>
    <row r="33" spans="1:11" ht="7.5" customHeight="1" x14ac:dyDescent="0.3">
      <c r="B33" s="1"/>
      <c r="C33" s="1"/>
      <c r="E33" s="11"/>
      <c r="F33" s="11"/>
      <c r="G33" s="11"/>
      <c r="H33" s="12"/>
      <c r="I33" s="12"/>
      <c r="J33" s="12"/>
    </row>
    <row r="34" spans="1:11" ht="33.65" customHeight="1" x14ac:dyDescent="0.15">
      <c r="A34" s="41" t="s">
        <v>46</v>
      </c>
      <c r="B34" s="133" t="s">
        <v>80</v>
      </c>
      <c r="C34" s="134"/>
      <c r="E34" s="37">
        <v>5.95</v>
      </c>
      <c r="F34" s="49">
        <f>E34/1.055</f>
        <v>5.6398104265402846</v>
      </c>
      <c r="G34" s="10"/>
      <c r="H34" s="16"/>
      <c r="I34" s="36">
        <f t="shared" ref="I34" si="3">E34*H34</f>
        <v>0</v>
      </c>
      <c r="J34" s="48">
        <f t="shared" ref="J34" si="4">F34*H34</f>
        <v>0</v>
      </c>
      <c r="K34" s="3"/>
    </row>
    <row r="35" spans="1:11" ht="33.65" customHeight="1" x14ac:dyDescent="0.15">
      <c r="A35" s="41">
        <v>305919</v>
      </c>
      <c r="B35" s="133" t="s">
        <v>101</v>
      </c>
      <c r="C35" s="134"/>
      <c r="E35" s="37">
        <v>7.95</v>
      </c>
      <c r="F35" s="49">
        <f t="shared" ref="F35:F52" si="5">E35/1.055</f>
        <v>7.5355450236966828</v>
      </c>
      <c r="G35" s="10"/>
      <c r="H35" s="16"/>
      <c r="I35" s="36">
        <f t="shared" ref="I35:I52" si="6">E35*H35</f>
        <v>0</v>
      </c>
      <c r="J35" s="48">
        <f t="shared" ref="J35:J52" si="7">F35*H35</f>
        <v>0</v>
      </c>
      <c r="K35" s="3"/>
    </row>
    <row r="36" spans="1:11" ht="33.65" customHeight="1" x14ac:dyDescent="0.15">
      <c r="A36" s="41" t="s">
        <v>48</v>
      </c>
      <c r="B36" s="96" t="s">
        <v>42</v>
      </c>
      <c r="C36" s="97"/>
      <c r="E36" s="37">
        <v>3.3</v>
      </c>
      <c r="F36" s="49">
        <f t="shared" si="5"/>
        <v>3.1279620853080567</v>
      </c>
      <c r="G36" s="10"/>
      <c r="H36" s="16"/>
      <c r="I36" s="36">
        <f t="shared" si="6"/>
        <v>0</v>
      </c>
      <c r="J36" s="48">
        <f t="shared" si="7"/>
        <v>0</v>
      </c>
      <c r="K36" s="3"/>
    </row>
    <row r="37" spans="1:11" ht="33.65" customHeight="1" x14ac:dyDescent="0.15">
      <c r="A37" s="41">
        <v>305707</v>
      </c>
      <c r="B37" s="96" t="s">
        <v>102</v>
      </c>
      <c r="C37" s="97"/>
      <c r="E37" s="37">
        <v>3.6</v>
      </c>
      <c r="F37" s="49">
        <f t="shared" si="5"/>
        <v>3.4123222748815167</v>
      </c>
      <c r="G37" s="10"/>
      <c r="H37" s="16"/>
      <c r="I37" s="36">
        <f t="shared" si="6"/>
        <v>0</v>
      </c>
      <c r="J37" s="48">
        <f t="shared" si="7"/>
        <v>0</v>
      </c>
      <c r="K37" s="3"/>
    </row>
    <row r="38" spans="1:11" ht="33.65" customHeight="1" x14ac:dyDescent="0.15">
      <c r="A38" s="41" t="s">
        <v>104</v>
      </c>
      <c r="B38" s="133" t="s">
        <v>103</v>
      </c>
      <c r="C38" s="134"/>
      <c r="E38" s="37">
        <v>3.6</v>
      </c>
      <c r="F38" s="49">
        <f t="shared" si="5"/>
        <v>3.4123222748815167</v>
      </c>
      <c r="G38" s="10"/>
      <c r="H38" s="16"/>
      <c r="I38" s="36">
        <f t="shared" si="6"/>
        <v>0</v>
      </c>
      <c r="J38" s="48">
        <f t="shared" si="7"/>
        <v>0</v>
      </c>
      <c r="K38" s="3"/>
    </row>
    <row r="39" spans="1:11" ht="33.65" customHeight="1" x14ac:dyDescent="0.15">
      <c r="A39" s="41">
        <v>305905</v>
      </c>
      <c r="B39" s="133" t="s">
        <v>105</v>
      </c>
      <c r="C39" s="134"/>
      <c r="E39" s="37">
        <v>3.6</v>
      </c>
      <c r="F39" s="49">
        <f t="shared" si="5"/>
        <v>3.4123222748815167</v>
      </c>
      <c r="G39" s="10"/>
      <c r="H39" s="16"/>
      <c r="I39" s="36">
        <f t="shared" si="6"/>
        <v>0</v>
      </c>
      <c r="J39" s="48">
        <f t="shared" si="7"/>
        <v>0</v>
      </c>
      <c r="K39" s="3"/>
    </row>
    <row r="40" spans="1:11" ht="33.65" customHeight="1" x14ac:dyDescent="0.15">
      <c r="A40" s="41">
        <v>304762</v>
      </c>
      <c r="B40" s="96" t="s">
        <v>106</v>
      </c>
      <c r="C40" s="97"/>
      <c r="E40" s="37">
        <v>3.6</v>
      </c>
      <c r="F40" s="49">
        <f t="shared" si="5"/>
        <v>3.4123222748815167</v>
      </c>
      <c r="G40" s="10"/>
      <c r="H40" s="16"/>
      <c r="I40" s="36">
        <f t="shared" si="6"/>
        <v>0</v>
      </c>
      <c r="J40" s="48">
        <f t="shared" si="7"/>
        <v>0</v>
      </c>
      <c r="K40" s="3"/>
    </row>
    <row r="41" spans="1:11" ht="33.65" customHeight="1" x14ac:dyDescent="0.15">
      <c r="A41" s="41" t="s">
        <v>49</v>
      </c>
      <c r="B41" s="133" t="s">
        <v>29</v>
      </c>
      <c r="C41" s="134"/>
      <c r="E41" s="37">
        <v>3.6</v>
      </c>
      <c r="F41" s="49">
        <f t="shared" si="5"/>
        <v>3.4123222748815167</v>
      </c>
      <c r="G41" s="10"/>
      <c r="H41" s="16"/>
      <c r="I41" s="36">
        <f t="shared" si="6"/>
        <v>0</v>
      </c>
      <c r="J41" s="48">
        <f t="shared" si="7"/>
        <v>0</v>
      </c>
      <c r="K41" s="3"/>
    </row>
    <row r="42" spans="1:11" ht="33.65" customHeight="1" x14ac:dyDescent="0.15">
      <c r="A42" s="41">
        <v>303092</v>
      </c>
      <c r="B42" s="96" t="s">
        <v>41</v>
      </c>
      <c r="C42" s="97"/>
      <c r="E42" s="37">
        <v>3.95</v>
      </c>
      <c r="F42" s="49">
        <f t="shared" si="5"/>
        <v>3.7440758293838865</v>
      </c>
      <c r="G42" s="10"/>
      <c r="H42" s="16"/>
      <c r="I42" s="36">
        <f t="shared" si="6"/>
        <v>0</v>
      </c>
      <c r="J42" s="48">
        <f t="shared" si="7"/>
        <v>0</v>
      </c>
      <c r="K42" s="3"/>
    </row>
    <row r="43" spans="1:11" ht="33.65" customHeight="1" x14ac:dyDescent="0.15">
      <c r="A43" s="41">
        <v>305906</v>
      </c>
      <c r="B43" s="133" t="s">
        <v>107</v>
      </c>
      <c r="C43" s="134"/>
      <c r="E43" s="37">
        <v>3.6</v>
      </c>
      <c r="F43" s="49">
        <f t="shared" si="5"/>
        <v>3.4123222748815167</v>
      </c>
      <c r="G43" s="10"/>
      <c r="H43" s="16"/>
      <c r="I43" s="36">
        <f t="shared" si="6"/>
        <v>0</v>
      </c>
      <c r="J43" s="48">
        <f t="shared" si="7"/>
        <v>0</v>
      </c>
      <c r="K43" s="3"/>
    </row>
    <row r="44" spans="1:11" ht="33.65" customHeight="1" x14ac:dyDescent="0.15">
      <c r="A44" s="41">
        <v>305045</v>
      </c>
      <c r="B44" s="96" t="s">
        <v>43</v>
      </c>
      <c r="C44" s="97"/>
      <c r="E44" s="37">
        <v>3.6</v>
      </c>
      <c r="F44" s="49">
        <f t="shared" si="5"/>
        <v>3.4123222748815167</v>
      </c>
      <c r="G44" s="10"/>
      <c r="H44" s="16"/>
      <c r="I44" s="36">
        <f t="shared" si="6"/>
        <v>0</v>
      </c>
      <c r="J44" s="48">
        <f t="shared" si="7"/>
        <v>0</v>
      </c>
      <c r="K44" s="3"/>
    </row>
    <row r="45" spans="1:11" ht="33.65" customHeight="1" x14ac:dyDescent="0.15">
      <c r="A45" s="41" t="s">
        <v>47</v>
      </c>
      <c r="B45" s="133" t="s">
        <v>28</v>
      </c>
      <c r="C45" s="134"/>
      <c r="E45" s="37">
        <v>3.6</v>
      </c>
      <c r="F45" s="49">
        <f t="shared" si="5"/>
        <v>3.4123222748815167</v>
      </c>
      <c r="G45" s="10"/>
      <c r="H45" s="16"/>
      <c r="I45" s="36">
        <f t="shared" si="6"/>
        <v>0</v>
      </c>
      <c r="J45" s="48">
        <f t="shared" si="7"/>
        <v>0</v>
      </c>
      <c r="K45" s="3"/>
    </row>
    <row r="46" spans="1:11" ht="33.65" customHeight="1" x14ac:dyDescent="0.15">
      <c r="A46" s="41" t="s">
        <v>109</v>
      </c>
      <c r="B46" s="133" t="s">
        <v>108</v>
      </c>
      <c r="C46" s="134"/>
      <c r="E46" s="37">
        <v>3.3</v>
      </c>
      <c r="F46" s="49">
        <f t="shared" si="5"/>
        <v>3.1279620853080567</v>
      </c>
      <c r="G46" s="10"/>
      <c r="H46" s="16"/>
      <c r="I46" s="36">
        <f t="shared" si="6"/>
        <v>0</v>
      </c>
      <c r="J46" s="48">
        <f t="shared" si="7"/>
        <v>0</v>
      </c>
      <c r="K46" s="3"/>
    </row>
    <row r="47" spans="1:11" ht="33.65" customHeight="1" x14ac:dyDescent="0.15">
      <c r="A47" s="41">
        <v>303090</v>
      </c>
      <c r="B47" s="96" t="s">
        <v>50</v>
      </c>
      <c r="C47" s="97"/>
      <c r="E47" s="37">
        <v>3.6</v>
      </c>
      <c r="F47" s="49">
        <f t="shared" si="5"/>
        <v>3.4123222748815167</v>
      </c>
      <c r="G47" s="10"/>
      <c r="H47" s="16"/>
      <c r="I47" s="36">
        <f t="shared" si="6"/>
        <v>0</v>
      </c>
      <c r="J47" s="48">
        <f t="shared" si="7"/>
        <v>0</v>
      </c>
      <c r="K47" s="3"/>
    </row>
    <row r="48" spans="1:11" ht="33.65" customHeight="1" x14ac:dyDescent="0.15">
      <c r="A48" s="41">
        <v>304272</v>
      </c>
      <c r="B48" s="96" t="s">
        <v>44</v>
      </c>
      <c r="C48" s="97"/>
      <c r="E48" s="37">
        <v>3.3</v>
      </c>
      <c r="F48" s="49">
        <f t="shared" si="5"/>
        <v>3.1279620853080567</v>
      </c>
      <c r="G48" s="10"/>
      <c r="H48" s="16"/>
      <c r="I48" s="36">
        <f t="shared" si="6"/>
        <v>0</v>
      </c>
      <c r="J48" s="48">
        <f t="shared" si="7"/>
        <v>0</v>
      </c>
      <c r="K48" s="3"/>
    </row>
    <row r="49" spans="1:11" ht="33.65" customHeight="1" x14ac:dyDescent="0.15">
      <c r="A49" s="41">
        <v>305923</v>
      </c>
      <c r="B49" s="133" t="s">
        <v>110</v>
      </c>
      <c r="C49" s="134"/>
      <c r="E49" s="37">
        <v>3.95</v>
      </c>
      <c r="F49" s="49">
        <f t="shared" si="5"/>
        <v>3.7440758293838865</v>
      </c>
      <c r="G49" s="10"/>
      <c r="H49" s="16"/>
      <c r="I49" s="36">
        <f t="shared" si="6"/>
        <v>0</v>
      </c>
      <c r="J49" s="48">
        <f t="shared" si="7"/>
        <v>0</v>
      </c>
      <c r="K49" s="3"/>
    </row>
    <row r="50" spans="1:11" ht="33.65" customHeight="1" x14ac:dyDescent="0.15">
      <c r="A50" s="41">
        <v>304621</v>
      </c>
      <c r="B50" s="96" t="s">
        <v>45</v>
      </c>
      <c r="C50" s="97"/>
      <c r="E50" s="37">
        <v>2.2000000000000002</v>
      </c>
      <c r="F50" s="49">
        <f t="shared" si="5"/>
        <v>2.0853080568720381</v>
      </c>
      <c r="G50" s="10"/>
      <c r="H50" s="16"/>
      <c r="I50" s="36">
        <f t="shared" si="6"/>
        <v>0</v>
      </c>
      <c r="J50" s="48">
        <f t="shared" si="7"/>
        <v>0</v>
      </c>
      <c r="K50" s="3"/>
    </row>
    <row r="51" spans="1:11" ht="33.65" customHeight="1" x14ac:dyDescent="0.15">
      <c r="A51" s="41">
        <v>305622</v>
      </c>
      <c r="B51" s="96" t="s">
        <v>111</v>
      </c>
      <c r="C51" s="97"/>
      <c r="E51" s="37">
        <v>2.4</v>
      </c>
      <c r="F51" s="49">
        <f t="shared" si="5"/>
        <v>2.2748815165876777</v>
      </c>
      <c r="G51" s="10"/>
      <c r="H51" s="16"/>
      <c r="I51" s="36">
        <f t="shared" si="6"/>
        <v>0</v>
      </c>
      <c r="J51" s="48">
        <f t="shared" si="7"/>
        <v>0</v>
      </c>
      <c r="K51" s="3"/>
    </row>
    <row r="52" spans="1:11" ht="33.65" customHeight="1" x14ac:dyDescent="0.15">
      <c r="A52" s="41">
        <v>303479</v>
      </c>
      <c r="B52" s="96" t="s">
        <v>112</v>
      </c>
      <c r="C52" s="97"/>
      <c r="E52" s="37">
        <v>2.5</v>
      </c>
      <c r="F52" s="49">
        <f t="shared" si="5"/>
        <v>2.3696682464454977</v>
      </c>
      <c r="G52" s="10"/>
      <c r="H52" s="16"/>
      <c r="I52" s="36">
        <f t="shared" si="6"/>
        <v>0</v>
      </c>
      <c r="J52" s="48">
        <f t="shared" si="7"/>
        <v>0</v>
      </c>
      <c r="K52" s="3"/>
    </row>
    <row r="53" spans="1:11" s="7" customFormat="1" ht="9" customHeight="1" x14ac:dyDescent="0.3">
      <c r="A53" s="8"/>
      <c r="B53" s="8"/>
      <c r="C53" s="8"/>
      <c r="E53" s="9"/>
      <c r="F53" s="9"/>
      <c r="G53" s="10"/>
    </row>
    <row r="54" spans="1:11" ht="18.649999999999999" customHeight="1" x14ac:dyDescent="0.3">
      <c r="A54" s="98" t="s">
        <v>127</v>
      </c>
      <c r="B54" s="98"/>
      <c r="C54" s="98"/>
      <c r="D54" s="98"/>
      <c r="E54" s="98"/>
      <c r="F54" s="98"/>
      <c r="G54" s="98"/>
      <c r="H54" s="98"/>
      <c r="I54" s="98"/>
      <c r="J54" s="98"/>
    </row>
    <row r="55" spans="1:11" ht="12.75" customHeight="1" x14ac:dyDescent="0.3">
      <c r="A55" s="56"/>
      <c r="B55" s="56"/>
      <c r="C55" s="56"/>
      <c r="D55" s="56"/>
      <c r="E55" s="56"/>
      <c r="F55" s="56"/>
      <c r="G55" s="56"/>
      <c r="H55" s="56"/>
      <c r="I55" s="56"/>
      <c r="J55" s="56"/>
    </row>
    <row r="56" spans="1:11" ht="16.149999999999999" customHeight="1" x14ac:dyDescent="0.3">
      <c r="A56" s="162" t="s">
        <v>35</v>
      </c>
      <c r="B56" s="163"/>
      <c r="C56" s="164"/>
      <c r="D56" s="56"/>
      <c r="E56" s="20">
        <v>1.6</v>
      </c>
      <c r="F56" s="49">
        <f>E56/1.2</f>
        <v>1.3333333333333335</v>
      </c>
      <c r="G56" s="10"/>
      <c r="H56" s="16"/>
      <c r="I56" s="36">
        <f t="shared" ref="I56" si="8">E56*H56</f>
        <v>0</v>
      </c>
      <c r="J56" s="48">
        <f t="shared" ref="J56" si="9">F56*H56</f>
        <v>0</v>
      </c>
    </row>
    <row r="57" spans="1:11" ht="16.149999999999999" customHeight="1" x14ac:dyDescent="0.3">
      <c r="A57" s="162" t="s">
        <v>36</v>
      </c>
      <c r="B57" s="163"/>
      <c r="C57" s="164"/>
      <c r="D57" s="56"/>
      <c r="E57" s="20">
        <v>1.2</v>
      </c>
      <c r="F57" s="49">
        <f>E57/1.2</f>
        <v>1</v>
      </c>
      <c r="G57" s="10"/>
      <c r="H57" s="16"/>
      <c r="I57" s="36">
        <f t="shared" ref="I57" si="10">E57*H57</f>
        <v>0</v>
      </c>
      <c r="J57" s="48">
        <f t="shared" ref="J57" si="11">F57*H57</f>
        <v>0</v>
      </c>
    </row>
    <row r="58" spans="1:11" ht="16.149999999999999" customHeight="1" x14ac:dyDescent="0.3">
      <c r="A58" s="165" t="s">
        <v>37</v>
      </c>
      <c r="B58" s="166"/>
      <c r="C58" s="167"/>
      <c r="D58" s="56"/>
      <c r="E58" s="20">
        <v>0</v>
      </c>
      <c r="F58" s="49">
        <f t="shared" ref="F58" si="12">E58/1.055</f>
        <v>0</v>
      </c>
      <c r="G58" s="10"/>
      <c r="H58" s="16"/>
      <c r="I58" s="36">
        <f t="shared" ref="I58" si="13">E58*H58</f>
        <v>0</v>
      </c>
      <c r="J58" s="48">
        <f t="shared" ref="J58" si="14">F58*H58</f>
        <v>0</v>
      </c>
    </row>
    <row r="59" spans="1:11" ht="12.75" customHeight="1" x14ac:dyDescent="0.3">
      <c r="A59" s="56"/>
      <c r="B59" s="56"/>
      <c r="C59" s="56"/>
      <c r="D59" s="56"/>
      <c r="E59" s="56"/>
      <c r="F59" s="56"/>
      <c r="G59" s="56"/>
      <c r="H59" s="56"/>
      <c r="I59" s="56"/>
      <c r="J59" s="56"/>
    </row>
    <row r="60" spans="1:11" ht="12.75" customHeight="1" x14ac:dyDescent="0.3">
      <c r="A60" s="151" t="s">
        <v>38</v>
      </c>
      <c r="B60" s="151"/>
      <c r="C60" s="151"/>
      <c r="D60" s="151"/>
      <c r="E60" s="151"/>
      <c r="F60" s="151"/>
      <c r="G60" s="151"/>
      <c r="H60" s="151"/>
      <c r="I60" s="151"/>
      <c r="J60" s="151"/>
    </row>
    <row r="61" spans="1:11" ht="4.1500000000000004" customHeight="1" x14ac:dyDescent="0.3">
      <c r="A61" s="56"/>
      <c r="B61" s="56"/>
      <c r="C61" s="56"/>
      <c r="D61" s="56"/>
      <c r="E61" s="56"/>
      <c r="F61" s="56"/>
      <c r="G61" s="56"/>
      <c r="H61" s="56"/>
      <c r="I61" s="56"/>
      <c r="J61" s="56"/>
    </row>
    <row r="62" spans="1:11" ht="8.5" customHeight="1" x14ac:dyDescent="0.3">
      <c r="A62" s="56"/>
      <c r="B62" s="56"/>
      <c r="C62" s="56"/>
      <c r="D62" s="56"/>
      <c r="E62" s="56"/>
      <c r="F62" s="56"/>
      <c r="G62" s="56"/>
      <c r="H62" s="56"/>
      <c r="I62" s="57" t="s">
        <v>19</v>
      </c>
      <c r="J62" s="58" t="s">
        <v>20</v>
      </c>
    </row>
    <row r="63" spans="1:11" ht="6.65" customHeight="1" x14ac:dyDescent="0.3">
      <c r="A63" s="56"/>
      <c r="B63" s="56"/>
      <c r="C63" s="56"/>
      <c r="D63" s="56"/>
      <c r="E63" s="56"/>
      <c r="F63" s="56"/>
      <c r="G63" s="56"/>
      <c r="H63" s="56"/>
      <c r="I63" s="56"/>
      <c r="J63" s="56"/>
    </row>
    <row r="64" spans="1:11" s="47" customFormat="1" ht="18.649999999999999" customHeight="1" x14ac:dyDescent="0.3">
      <c r="A64" s="157" t="s">
        <v>21</v>
      </c>
      <c r="B64" s="157"/>
      <c r="C64" s="157"/>
      <c r="E64" s="158" t="s">
        <v>39</v>
      </c>
      <c r="F64" s="159"/>
      <c r="G64" s="23"/>
      <c r="H64" s="56"/>
      <c r="I64" s="70">
        <f>SUM(I23:I30)+SUM(I34:I52)+SUM(I56:I58)</f>
        <v>0</v>
      </c>
      <c r="J64" s="70">
        <f>SUM(J23:J30)+SUM(J34:J52)+SUM(J56:J58)</f>
        <v>0</v>
      </c>
      <c r="K64" s="25"/>
    </row>
    <row r="65" spans="1:11" s="47" customFormat="1" ht="3.65" customHeight="1" x14ac:dyDescent="0.3">
      <c r="A65" s="157"/>
      <c r="B65" s="157"/>
      <c r="C65" s="157"/>
      <c r="D65" s="26"/>
      <c r="E65" s="28"/>
      <c r="F65" s="28"/>
      <c r="G65" s="23"/>
      <c r="H65" s="56"/>
      <c r="I65" s="28"/>
      <c r="J65" s="29"/>
      <c r="K65" s="25"/>
    </row>
    <row r="66" spans="1:11" s="47" customFormat="1" ht="18.649999999999999" customHeight="1" x14ac:dyDescent="0.3">
      <c r="A66" s="157"/>
      <c r="B66" s="157"/>
      <c r="C66" s="157"/>
      <c r="D66" s="26"/>
      <c r="E66" s="152" t="s">
        <v>18</v>
      </c>
      <c r="F66" s="153"/>
      <c r="G66" s="23"/>
      <c r="H66" s="56"/>
      <c r="I66" s="154"/>
      <c r="J66" s="155"/>
      <c r="K66" s="25"/>
    </row>
    <row r="67" spans="1:11" s="47" customFormat="1" ht="3.65" customHeight="1" x14ac:dyDescent="0.3">
      <c r="A67" s="157"/>
      <c r="B67" s="157"/>
      <c r="C67" s="157"/>
      <c r="D67" s="26"/>
      <c r="E67" s="28"/>
      <c r="F67" s="28"/>
      <c r="G67" s="23"/>
      <c r="H67" s="56"/>
      <c r="I67" s="28"/>
      <c r="J67" s="29"/>
      <c r="K67" s="25"/>
    </row>
    <row r="68" spans="1:11" s="47" customFormat="1" ht="18.649999999999999" customHeight="1" x14ac:dyDescent="0.3">
      <c r="A68" s="157"/>
      <c r="B68" s="157"/>
      <c r="C68" s="157"/>
      <c r="D68" s="26"/>
      <c r="E68" s="160" t="s">
        <v>6</v>
      </c>
      <c r="F68" s="161"/>
      <c r="G68" s="23"/>
      <c r="H68" s="56"/>
      <c r="I68" s="70">
        <f>I64*I66</f>
        <v>0</v>
      </c>
      <c r="J68" s="70">
        <f>J64*I66</f>
        <v>0</v>
      </c>
      <c r="K68" s="25"/>
    </row>
    <row r="69" spans="1:11" s="47" customFormat="1" ht="3.65" customHeight="1" x14ac:dyDescent="0.3">
      <c r="A69" s="157"/>
      <c r="B69" s="157"/>
      <c r="C69" s="157"/>
      <c r="D69" s="26"/>
      <c r="E69" s="28"/>
      <c r="F69" s="28"/>
      <c r="G69" s="23"/>
      <c r="H69" s="27"/>
      <c r="I69" s="28"/>
      <c r="J69" s="29"/>
      <c r="K69" s="25"/>
    </row>
    <row r="70" spans="1:11" s="47" customFormat="1" ht="18.649999999999999" customHeight="1" x14ac:dyDescent="0.3">
      <c r="A70" s="68"/>
      <c r="B70" s="68"/>
      <c r="C70" s="68"/>
      <c r="D70" s="26"/>
      <c r="E70" s="156" t="s">
        <v>7</v>
      </c>
      <c r="F70" s="156"/>
      <c r="G70" s="23"/>
      <c r="H70" s="59"/>
      <c r="I70" s="39"/>
      <c r="J70" s="70">
        <f>I70/1.2</f>
        <v>0</v>
      </c>
      <c r="K70" s="25"/>
    </row>
    <row r="71" spans="1:11" s="47" customFormat="1" ht="3.65" customHeight="1" x14ac:dyDescent="0.3">
      <c r="A71" s="170" t="s">
        <v>33</v>
      </c>
      <c r="B71" s="170"/>
      <c r="C71" s="170"/>
      <c r="D71" s="26"/>
      <c r="E71" s="60"/>
      <c r="F71" s="60"/>
      <c r="G71" s="23"/>
      <c r="H71" s="59"/>
      <c r="I71" s="29"/>
      <c r="J71" s="29"/>
      <c r="K71" s="25"/>
    </row>
    <row r="72" spans="1:11" s="47" customFormat="1" ht="18.649999999999999" customHeight="1" x14ac:dyDescent="0.3">
      <c r="A72" s="170"/>
      <c r="B72" s="170"/>
      <c r="C72" s="170"/>
      <c r="E72" s="168" t="s">
        <v>8</v>
      </c>
      <c r="F72" s="168"/>
      <c r="G72" s="23"/>
      <c r="H72" s="27"/>
      <c r="I72" s="78">
        <f>I68+I70</f>
        <v>0</v>
      </c>
      <c r="J72" s="78">
        <f>J68+J70</f>
        <v>0</v>
      </c>
      <c r="K72" s="25"/>
    </row>
    <row r="73" spans="1:11" s="47" customFormat="1" ht="3.65" customHeight="1" x14ac:dyDescent="0.3">
      <c r="A73" s="170"/>
      <c r="B73" s="170"/>
      <c r="C73" s="170"/>
      <c r="D73" s="26"/>
      <c r="E73" s="28"/>
      <c r="F73" s="28"/>
      <c r="G73" s="23"/>
      <c r="H73" s="69"/>
      <c r="I73" s="30"/>
      <c r="J73" s="31"/>
      <c r="K73" s="25"/>
    </row>
    <row r="74" spans="1:11" s="47" customFormat="1" ht="18.649999999999999" customHeight="1" x14ac:dyDescent="0.3">
      <c r="A74" s="170"/>
      <c r="B74" s="170"/>
      <c r="C74" s="170"/>
      <c r="E74" s="169" t="s">
        <v>1</v>
      </c>
      <c r="F74" s="169"/>
      <c r="G74" s="32"/>
      <c r="H74" s="33"/>
      <c r="I74" s="110">
        <f>I72-J72</f>
        <v>0</v>
      </c>
      <c r="J74" s="112"/>
    </row>
    <row r="75" spans="1:11" ht="9.75" customHeight="1" x14ac:dyDescent="0.3">
      <c r="A75" s="55"/>
      <c r="B75" s="55"/>
      <c r="C75" s="55"/>
      <c r="G75" s="15"/>
    </row>
    <row r="76" spans="1:11" ht="37.15" customHeight="1" x14ac:dyDescent="0.3">
      <c r="A76" s="131" t="s">
        <v>128</v>
      </c>
      <c r="B76" s="131"/>
      <c r="C76" s="131"/>
      <c r="D76" s="131"/>
      <c r="E76" s="131"/>
      <c r="F76" s="131"/>
      <c r="G76" s="131"/>
      <c r="H76" s="131"/>
      <c r="I76" s="131"/>
      <c r="J76" s="131"/>
    </row>
    <row r="77" spans="1:11" x14ac:dyDescent="0.3">
      <c r="A77" s="100" t="s">
        <v>32</v>
      </c>
      <c r="B77" s="100"/>
      <c r="C77" s="100"/>
      <c r="D77" s="100"/>
      <c r="E77" s="100"/>
      <c r="F77" s="100"/>
      <c r="G77" s="100"/>
      <c r="H77" s="100"/>
      <c r="I77" s="100"/>
      <c r="J77" s="100"/>
    </row>
    <row r="78" spans="1:11" ht="13.9" customHeight="1" x14ac:dyDescent="0.3">
      <c r="A78" s="99" t="s">
        <v>31</v>
      </c>
      <c r="B78" s="99"/>
      <c r="C78" s="99"/>
      <c r="D78" s="99"/>
      <c r="E78" s="99"/>
      <c r="F78" s="99"/>
      <c r="G78" s="99"/>
      <c r="H78" s="99"/>
      <c r="I78" s="99"/>
      <c r="J78" s="99"/>
    </row>
  </sheetData>
  <sheetProtection algorithmName="SHA-512" hashValue="YwO74grIlkawjMw75xnKDhptODJXG/yjzqnTEnqlKDDuvyAe1ZeZvM5BO9eG7A63wdAzdpWzsBB5pABfhk7KAA==" saltValue="xoUJnVKcyKMldm4atweT7g==" spinCount="100000" sheet="1" selectLockedCells="1"/>
  <mergeCells count="69">
    <mergeCell ref="A19:C19"/>
    <mergeCell ref="A21:J21"/>
    <mergeCell ref="B26:C26"/>
    <mergeCell ref="F8:H8"/>
    <mergeCell ref="I8:K8"/>
    <mergeCell ref="H10:K10"/>
    <mergeCell ref="A32:J32"/>
    <mergeCell ref="B44:C44"/>
    <mergeCell ref="B27:C27"/>
    <mergeCell ref="B23:C23"/>
    <mergeCell ref="B28:C28"/>
    <mergeCell ref="B29:C29"/>
    <mergeCell ref="B30:C30"/>
    <mergeCell ref="B24:C24"/>
    <mergeCell ref="B25:C25"/>
    <mergeCell ref="B51:C51"/>
    <mergeCell ref="B45:C45"/>
    <mergeCell ref="B46:C46"/>
    <mergeCell ref="B35:C35"/>
    <mergeCell ref="B47:C47"/>
    <mergeCell ref="B48:C48"/>
    <mergeCell ref="B49:C49"/>
    <mergeCell ref="B50:C50"/>
    <mergeCell ref="A78:J78"/>
    <mergeCell ref="E72:F72"/>
    <mergeCell ref="E74:F74"/>
    <mergeCell ref="I74:J74"/>
    <mergeCell ref="A76:J76"/>
    <mergeCell ref="A77:J77"/>
    <mergeCell ref="A71:C74"/>
    <mergeCell ref="E70:F70"/>
    <mergeCell ref="A64:C69"/>
    <mergeCell ref="E64:F64"/>
    <mergeCell ref="E68:F68"/>
    <mergeCell ref="A56:C56"/>
    <mergeCell ref="A57:C57"/>
    <mergeCell ref="A58:C58"/>
    <mergeCell ref="F7:H7"/>
    <mergeCell ref="I7:K7"/>
    <mergeCell ref="A60:J60"/>
    <mergeCell ref="E66:F66"/>
    <mergeCell ref="I66:J66"/>
    <mergeCell ref="B52:C52"/>
    <mergeCell ref="A54:J54"/>
    <mergeCell ref="B34:C34"/>
    <mergeCell ref="B36:C36"/>
    <mergeCell ref="B37:C37"/>
    <mergeCell ref="B38:C38"/>
    <mergeCell ref="B39:C39"/>
    <mergeCell ref="B40:C40"/>
    <mergeCell ref="B41:C41"/>
    <mergeCell ref="B42:C42"/>
    <mergeCell ref="B43:C43"/>
    <mergeCell ref="A3:K3"/>
    <mergeCell ref="B11:D11"/>
    <mergeCell ref="F11:K11"/>
    <mergeCell ref="B12:D12"/>
    <mergeCell ref="F12:K15"/>
    <mergeCell ref="B13:D13"/>
    <mergeCell ref="B14:D14"/>
    <mergeCell ref="B15:D15"/>
    <mergeCell ref="B8:D8"/>
    <mergeCell ref="B9:D10"/>
    <mergeCell ref="F9:G9"/>
    <mergeCell ref="H9:K9"/>
    <mergeCell ref="F10:G10"/>
    <mergeCell ref="A5:D5"/>
    <mergeCell ref="F5:K5"/>
    <mergeCell ref="B7:D7"/>
  </mergeCells>
  <pageMargins left="0.43307086614173229" right="0.43307086614173229" top="0.35433070866141736" bottom="0.35433070866141736" header="0.31496062992125984" footer="0.31496062992125984"/>
  <pageSetup paperSize="9"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BON DE COMMANDE NOEL 2020</vt:lpstr>
      <vt:lpstr>BDC NOEL 2020 SUR-MESURE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Charlene Lechat</dc:creator>
  <cp:lastModifiedBy>Ingrid Guareschi</cp:lastModifiedBy>
  <cp:lastPrinted>2019-06-11T09:37:53Z</cp:lastPrinted>
  <dcterms:created xsi:type="dcterms:W3CDTF">2016-01-08T16:55:19Z</dcterms:created>
  <dcterms:modified xsi:type="dcterms:W3CDTF">2020-11-15T19:40:53Z</dcterms:modified>
</cp:coreProperties>
</file>